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205" yWindow="1485" windowWidth="18270" windowHeight="15690"/>
  </bookViews>
  <sheets>
    <sheet name="S1 Table" sheetId="1" r:id="rId1"/>
  </sheets>
  <definedNames>
    <definedName name="_xlnm._FilterDatabase" localSheetId="0" hidden="1">'S1 Table'!$D$5:$F$5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6" i="1"/>
  <c r="L22" i="1"/>
  <c r="L23" i="1"/>
  <c r="M23" i="1" s="1"/>
  <c r="L21" i="1"/>
  <c r="L19" i="1"/>
  <c r="M19" i="1" s="1"/>
  <c r="L17" i="1"/>
  <c r="M17" i="1" s="1"/>
  <c r="L16" i="1"/>
  <c r="M16" i="1" s="1"/>
  <c r="L13" i="1"/>
  <c r="M13" i="1" s="1"/>
  <c r="L11" i="1"/>
  <c r="M11" i="1" s="1"/>
  <c r="L8" i="1"/>
  <c r="M8" i="1" s="1"/>
  <c r="L7" i="1"/>
  <c r="M7" i="1" s="1"/>
  <c r="L6" i="1"/>
  <c r="E3" i="1"/>
  <c r="I3" i="1"/>
  <c r="F28" i="1"/>
  <c r="F47" i="1"/>
  <c r="F29" i="1"/>
  <c r="F68" i="1"/>
  <c r="F40" i="1"/>
  <c r="F8" i="1"/>
  <c r="F30" i="1"/>
  <c r="F36" i="1"/>
  <c r="F34" i="1"/>
  <c r="F9" i="1"/>
  <c r="F11" i="1"/>
  <c r="F31" i="1"/>
  <c r="F48" i="1"/>
  <c r="F6" i="1"/>
  <c r="F21" i="1"/>
  <c r="F42" i="1"/>
  <c r="F26" i="1"/>
  <c r="F71" i="1"/>
  <c r="F12" i="1"/>
  <c r="F35" i="1"/>
  <c r="F72" i="1"/>
  <c r="F45" i="1"/>
  <c r="F24" i="1"/>
  <c r="F18" i="1"/>
  <c r="F7" i="1"/>
  <c r="F61" i="1"/>
  <c r="F49" i="1"/>
  <c r="F32" i="1"/>
  <c r="F44" i="1"/>
  <c r="F66" i="1"/>
  <c r="F69" i="1"/>
  <c r="F38" i="1"/>
  <c r="F33" i="1"/>
  <c r="F19" i="1"/>
  <c r="F37" i="1"/>
  <c r="F58" i="1"/>
  <c r="F39" i="1"/>
  <c r="F64" i="1"/>
  <c r="F59" i="1"/>
  <c r="F65" i="1"/>
  <c r="F17" i="1"/>
  <c r="F25" i="1"/>
  <c r="F50" i="1"/>
  <c r="F67" i="1"/>
  <c r="F70" i="1"/>
  <c r="F22" i="1"/>
  <c r="F14" i="1"/>
  <c r="F43" i="1"/>
  <c r="F46" i="1"/>
  <c r="F60" i="1"/>
  <c r="F57" i="1"/>
  <c r="F41" i="1"/>
  <c r="F63" i="1"/>
  <c r="F52" i="1"/>
  <c r="F62" i="1"/>
  <c r="F20" i="1"/>
  <c r="F53" i="1"/>
  <c r="F13" i="1"/>
  <c r="F56" i="1"/>
  <c r="F27" i="1"/>
  <c r="F54" i="1"/>
  <c r="F15" i="1"/>
  <c r="F55" i="1"/>
  <c r="F23" i="1"/>
  <c r="F16" i="1"/>
  <c r="F51" i="1"/>
  <c r="F10" i="1"/>
  <c r="E4" i="1"/>
  <c r="B4" i="1"/>
  <c r="L20" i="1"/>
  <c r="M20" i="1" s="1"/>
  <c r="L18" i="1"/>
  <c r="M18" i="1" s="1"/>
  <c r="L15" i="1"/>
  <c r="M15" i="1" s="1"/>
  <c r="L14" i="1"/>
  <c r="M14" i="1" s="1"/>
  <c r="L12" i="1"/>
  <c r="M12" i="1" s="1"/>
  <c r="L10" i="1"/>
  <c r="M10" i="1" s="1"/>
  <c r="L9" i="1"/>
  <c r="M9" i="1" s="1"/>
  <c r="B3" i="1"/>
  <c r="L4" i="1" l="1"/>
  <c r="L3" i="1"/>
</calcChain>
</file>

<file path=xl/sharedStrings.xml><?xml version="1.0" encoding="utf-8"?>
<sst xmlns="http://schemas.openxmlformats.org/spreadsheetml/2006/main" count="193" uniqueCount="168">
  <si>
    <t>ABL1</t>
  </si>
  <si>
    <t>AKT1</t>
  </si>
  <si>
    <t>ALK</t>
  </si>
  <si>
    <t>APC</t>
  </si>
  <si>
    <t>ARID1A</t>
  </si>
  <si>
    <t>ATM</t>
  </si>
  <si>
    <t>BRAF</t>
  </si>
  <si>
    <t>CASP8</t>
  </si>
  <si>
    <t>CDH1</t>
  </si>
  <si>
    <t>CDKN2A</t>
  </si>
  <si>
    <t>CSF1R</t>
  </si>
  <si>
    <t>CTNNB1</t>
  </si>
  <si>
    <t>DPP4</t>
  </si>
  <si>
    <t>EDN3</t>
  </si>
  <si>
    <t>EGFR</t>
  </si>
  <si>
    <t>EP300</t>
  </si>
  <si>
    <t>ERBB2</t>
  </si>
  <si>
    <t>ERBB3</t>
  </si>
  <si>
    <t>ERBB4</t>
  </si>
  <si>
    <t>FBXW7</t>
  </si>
  <si>
    <t>FGF14</t>
  </si>
  <si>
    <t>FGFR1</t>
  </si>
  <si>
    <t>FGFR2</t>
  </si>
  <si>
    <t>FGFR3</t>
  </si>
  <si>
    <t>FLT3</t>
  </si>
  <si>
    <t>GNA11</t>
  </si>
  <si>
    <t>GNAQ</t>
  </si>
  <si>
    <t>GNAS</t>
  </si>
  <si>
    <t>HNF1A</t>
  </si>
  <si>
    <t>HRAS</t>
  </si>
  <si>
    <t>IDH1</t>
  </si>
  <si>
    <t>IGF1R</t>
  </si>
  <si>
    <t>JAK2</t>
  </si>
  <si>
    <t>JAK3</t>
  </si>
  <si>
    <t>KDR</t>
  </si>
  <si>
    <t>KIT</t>
  </si>
  <si>
    <t>KRAS</t>
  </si>
  <si>
    <t>MAPK1</t>
  </si>
  <si>
    <t>MET</t>
  </si>
  <si>
    <t>MLH1</t>
  </si>
  <si>
    <t>MPL</t>
  </si>
  <si>
    <t>NFE2L2</t>
  </si>
  <si>
    <t>NOTCH1</t>
  </si>
  <si>
    <t>NPM1</t>
  </si>
  <si>
    <t>NRAS</t>
  </si>
  <si>
    <t>PARP1</t>
  </si>
  <si>
    <t>PDGFRA</t>
  </si>
  <si>
    <t>PIK3CA</t>
  </si>
  <si>
    <t>PRKDC</t>
  </si>
  <si>
    <t>PTEN</t>
  </si>
  <si>
    <t>PTPN11</t>
  </si>
  <si>
    <t>RB1</t>
  </si>
  <si>
    <t>RET</t>
  </si>
  <si>
    <t>SHKBP1</t>
  </si>
  <si>
    <t>SLC2A1</t>
  </si>
  <si>
    <t>SMAD4</t>
  </si>
  <si>
    <t>SMARCB1</t>
  </si>
  <si>
    <t>SMO</t>
  </si>
  <si>
    <t>SRC</t>
  </si>
  <si>
    <t>STK11</t>
  </si>
  <si>
    <t>TAC1</t>
  </si>
  <si>
    <t>TGFBR2</t>
  </si>
  <si>
    <t>TP53</t>
  </si>
  <si>
    <t>VHL</t>
  </si>
  <si>
    <t>WNT16</t>
  </si>
  <si>
    <t>XRCC5</t>
  </si>
  <si>
    <t>XRCC6</t>
  </si>
  <si>
    <t>Gene</t>
    <phoneticPr fontId="1" type="noConversion"/>
  </si>
  <si>
    <t>Sample</t>
    <phoneticPr fontId="1" type="noConversion"/>
  </si>
  <si>
    <t>SNU-CX-021-V3</t>
  </si>
  <si>
    <t>SNU-CX-028-V1</t>
  </si>
  <si>
    <t>SNU-CX-015-V3</t>
  </si>
  <si>
    <t>SNU-CX-024-V2</t>
  </si>
  <si>
    <t>SNU-CX-016-V3</t>
  </si>
  <si>
    <t>SNU-CX-011-V3</t>
  </si>
  <si>
    <t>SNU-CX-026-V1</t>
  </si>
  <si>
    <t>SNU-CX-026-V2</t>
  </si>
  <si>
    <t>SNU-CX-025-V3</t>
  </si>
  <si>
    <t>SNU-CX-024-V3</t>
  </si>
  <si>
    <t>SNU-CX-028-V2</t>
  </si>
  <si>
    <t>SNU-CX-014-V3</t>
  </si>
  <si>
    <t>SNU-CX-027-V3</t>
  </si>
  <si>
    <t>SNU-CX-026-V3</t>
  </si>
  <si>
    <t>SNU-CX-009-V2</t>
  </si>
  <si>
    <t>SNU-CX-018-V3</t>
  </si>
  <si>
    <t>SNU-CX-022-V3</t>
  </si>
  <si>
    <t>SNU-CX-009-V1</t>
  </si>
  <si>
    <t>SNU-CX-008-V1</t>
  </si>
  <si>
    <t>SNU-CX-017-V3</t>
  </si>
  <si>
    <t>SNU-CX-006-V2</t>
  </si>
  <si>
    <t>SNU-CX-009-V3</t>
  </si>
  <si>
    <t>SNU-CX-020-V3</t>
  </si>
  <si>
    <t>SNU-CX-011-V2</t>
  </si>
  <si>
    <t>SNU-CX-005-V2</t>
  </si>
  <si>
    <t>SNU-CX-023-V3</t>
  </si>
  <si>
    <t>SNU-CX-027-V2</t>
  </si>
  <si>
    <t>SNU-CX-010-V2</t>
  </si>
  <si>
    <t>SNU-CX-028-V3</t>
  </si>
  <si>
    <t>SNU-CX-010-V1</t>
  </si>
  <si>
    <t>SNU-CX-003-V3</t>
  </si>
  <si>
    <t>SNU-CX-007-V2</t>
  </si>
  <si>
    <t>SNU-CX-004-V3</t>
  </si>
  <si>
    <t>SNU-CX-006-V1</t>
  </si>
  <si>
    <t>SNU-CX-007-V1</t>
  </si>
  <si>
    <t>SNU-CX-004-V2</t>
  </si>
  <si>
    <t>SNU-CX-014-V2</t>
  </si>
  <si>
    <t>SNU-CX-013-V3</t>
  </si>
  <si>
    <t>SNU-CX-024-V1</t>
  </si>
  <si>
    <t>SNU-CX-006-V3</t>
  </si>
  <si>
    <t>SNU-CX-018-V2</t>
  </si>
  <si>
    <t>SNU-CX-008-V3</t>
  </si>
  <si>
    <t>SNU-CX-005-V3</t>
  </si>
  <si>
    <t>SNU-CX-025-V2</t>
  </si>
  <si>
    <t>SNU-CX-007-V3</t>
  </si>
  <si>
    <t>SNU-CX-016-V2</t>
  </si>
  <si>
    <t>SNU-CX-017-V2</t>
  </si>
  <si>
    <t>SNU-CX-021-V2</t>
  </si>
  <si>
    <t>SNU-CX-015-V2</t>
  </si>
  <si>
    <t>SNU-CX-023-V2</t>
  </si>
  <si>
    <t>SNU-CX-010-V3</t>
  </si>
  <si>
    <t>SNU-CX-022-V2</t>
  </si>
  <si>
    <t>SNU-CX-013-V2</t>
  </si>
  <si>
    <t>SNU-CX-020-V2</t>
  </si>
  <si>
    <t>3_prime_UTR_variant</t>
  </si>
  <si>
    <t>5_prime_UTR_premature_start_codon_gain_variant</t>
  </si>
  <si>
    <t>5_prime_UTR_variant</t>
  </si>
  <si>
    <t>conservative_inframe_deletion</t>
  </si>
  <si>
    <t>conservative_inframe_deletion&amp;splice_region_variant</t>
  </si>
  <si>
    <t>disruptive_inframe_deletion</t>
  </si>
  <si>
    <t>downstream_gene_variant</t>
  </si>
  <si>
    <t>disruptive_inframe_deletion&amp;splice_region_variant</t>
  </si>
  <si>
    <t>frameshift_variant</t>
  </si>
  <si>
    <t>initiator_codon_variant</t>
  </si>
  <si>
    <t>intron_variant</t>
  </si>
  <si>
    <t>frameshift_variant&amp;splice_region_variant</t>
  </si>
  <si>
    <t>missense_variant</t>
  </si>
  <si>
    <t>frameshift_variant&amp;start_lost</t>
  </si>
  <si>
    <t>splice_acceptor_variant</t>
    <phoneticPr fontId="1" type="noConversion"/>
  </si>
  <si>
    <t>frameshift_variant&amp;stop_gained</t>
  </si>
  <si>
    <t>splice_donor_variant</t>
    <phoneticPr fontId="1" type="noConversion"/>
  </si>
  <si>
    <t>splice_region_variant</t>
  </si>
  <si>
    <t>start_lost</t>
  </si>
  <si>
    <t>stop_gained</t>
  </si>
  <si>
    <t>missense_variant&amp;splice_region_variant</t>
  </si>
  <si>
    <t>stop_lost</t>
  </si>
  <si>
    <t>splice_acceptor_variant&amp;intron_variant</t>
  </si>
  <si>
    <t>synonymous_variant</t>
  </si>
  <si>
    <t>splice_donor_variant&amp;intron_variant</t>
  </si>
  <si>
    <t>upstream_gene_variant</t>
  </si>
  <si>
    <t>splice_region_variant&amp;intron_variant</t>
  </si>
  <si>
    <t>splice_region_variant&amp;synonymous_variant</t>
  </si>
  <si>
    <t>stop_gained&amp;splice_region_variant</t>
  </si>
  <si>
    <t>Percentage (%)</t>
    <phoneticPr fontId="1" type="noConversion"/>
  </si>
  <si>
    <t>Mean</t>
    <phoneticPr fontId="1" type="noConversion"/>
  </si>
  <si>
    <t>Sum</t>
    <phoneticPr fontId="1" type="noConversion"/>
  </si>
  <si>
    <t>SNU-CX-001-V1</t>
  </si>
  <si>
    <t>SNU-CX-001-V2</t>
  </si>
  <si>
    <t>SNU-CX-001-V3</t>
  </si>
  <si>
    <t>SNU-CX-003-V1</t>
  </si>
  <si>
    <t>SNU-CX-003-V2</t>
  </si>
  <si>
    <t>SNU-CX-004-V1</t>
  </si>
  <si>
    <t>SNU-CX-005-V1</t>
  </si>
  <si>
    <t>SNU-CX-008-V2</t>
  </si>
  <si>
    <t>SNU-CX-011-V1</t>
  </si>
  <si>
    <t>SNU-CX-013-V1</t>
  </si>
  <si>
    <r>
      <t xml:space="preserve">S1 Table. </t>
    </r>
    <r>
      <rPr>
        <sz val="12"/>
        <color rgb="FF000000"/>
        <rFont val="Times New Roman"/>
        <family val="1"/>
      </rPr>
      <t>Summaries of all variant</t>
    </r>
    <phoneticPr fontId="1" type="noConversion"/>
  </si>
  <si>
    <t>Type</t>
    <phoneticPr fontId="1" type="noConversion"/>
  </si>
  <si>
    <t>Count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</si>
</sst>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>
    <font>
      <sz val="11"/>
      <color rgb="FF000000"/>
      <name val="Calibri"/>
      <family val="2"/>
      <scheme val="minor"/>
    </font>
    <font>
      <sz val="8"/>
      <name val="나눔명조"/>
      <family val="3"/>
      <charset val="129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76" fontId="3" fillId="0" borderId="0" xfId="0" applyNumberFormat="1" applyFont="1"/>
    <xf numFmtId="17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/>
    </xf>
    <xf numFmtId="176" fontId="3" fillId="3" borderId="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activeCell="B1" sqref="B1"/>
    </sheetView>
  </sheetViews>
  <sheetFormatPr defaultColWidth="11.42578125" defaultRowHeight="15"/>
  <cols>
    <col min="1" max="1" width="21" style="3" bestFit="1" customWidth="1"/>
    <col min="2" max="2" width="11.42578125" style="8" customWidth="1"/>
    <col min="3" max="3" width="4.140625" style="3" customWidth="1"/>
    <col min="4" max="4" width="14.140625" style="3" bestFit="1" customWidth="1"/>
    <col min="5" max="5" width="11.42578125" style="8"/>
    <col min="6" max="6" width="16.140625" style="8" customWidth="1"/>
    <col min="7" max="7" width="4.28515625" style="3" customWidth="1"/>
    <col min="8" max="8" width="46.28515625" style="3" bestFit="1" customWidth="1"/>
    <col min="9" max="9" width="11.42578125" style="8"/>
    <col min="10" max="10" width="3.42578125" style="3" customWidth="1"/>
    <col min="11" max="11" width="44.42578125" style="3" bestFit="1" customWidth="1"/>
    <col min="12" max="12" width="11.42578125" style="8"/>
    <col min="13" max="13" width="15" style="8" customWidth="1"/>
    <col min="14" max="16384" width="11.42578125" style="3"/>
  </cols>
  <sheetData>
    <row r="1" spans="1:13" s="10" customFormat="1" ht="19.5" customHeight="1">
      <c r="A1" s="1" t="s">
        <v>165</v>
      </c>
      <c r="B1" s="9"/>
      <c r="E1" s="9"/>
      <c r="F1" s="9"/>
      <c r="I1" s="9"/>
      <c r="L1" s="9"/>
      <c r="M1" s="9"/>
    </row>
    <row r="3" spans="1:13">
      <c r="A3" s="2" t="s">
        <v>153</v>
      </c>
      <c r="B3" s="6">
        <f>SUM(B6:B69)/64</f>
        <v>341.65625</v>
      </c>
      <c r="D3" s="2" t="s">
        <v>153</v>
      </c>
      <c r="E3" s="14">
        <f>SUM(E6:E72)/67</f>
        <v>326.35820895522386</v>
      </c>
      <c r="F3" s="15"/>
      <c r="H3" s="12" t="s">
        <v>154</v>
      </c>
      <c r="I3" s="12">
        <f>SUM(I6:I32)</f>
        <v>21866</v>
      </c>
      <c r="K3" s="2" t="s">
        <v>153</v>
      </c>
      <c r="L3" s="14">
        <f>SUM(L6:L23)/18</f>
        <v>1362.8888888888889</v>
      </c>
      <c r="M3" s="15"/>
    </row>
    <row r="4" spans="1:13">
      <c r="A4" s="2" t="s">
        <v>154</v>
      </c>
      <c r="B4" s="7">
        <f xml:space="preserve"> SUM(B6:B69)</f>
        <v>21866</v>
      </c>
      <c r="D4" s="2" t="s">
        <v>154</v>
      </c>
      <c r="E4" s="16">
        <f>SUM(E6:E94)</f>
        <v>21866</v>
      </c>
      <c r="F4" s="17"/>
      <c r="H4" s="13"/>
      <c r="I4" s="13"/>
      <c r="K4" s="2" t="s">
        <v>154</v>
      </c>
      <c r="L4" s="18">
        <f>SUM(L6:L24)</f>
        <v>24532</v>
      </c>
      <c r="M4" s="19"/>
    </row>
    <row r="5" spans="1:13">
      <c r="A5" s="4" t="s">
        <v>68</v>
      </c>
      <c r="B5" s="4" t="s">
        <v>167</v>
      </c>
      <c r="D5" s="4" t="s">
        <v>67</v>
      </c>
      <c r="E5" s="4" t="s">
        <v>167</v>
      </c>
      <c r="F5" s="4" t="s">
        <v>152</v>
      </c>
      <c r="H5" s="4" t="s">
        <v>166</v>
      </c>
      <c r="I5" s="4" t="s">
        <v>167</v>
      </c>
      <c r="K5" s="4" t="s">
        <v>166</v>
      </c>
      <c r="L5" s="4" t="s">
        <v>167</v>
      </c>
      <c r="M5" s="4" t="s">
        <v>152</v>
      </c>
    </row>
    <row r="6" spans="1:13">
      <c r="A6" s="3" t="s">
        <v>155</v>
      </c>
      <c r="B6" s="8">
        <v>30</v>
      </c>
      <c r="D6" s="3" t="s">
        <v>0</v>
      </c>
      <c r="E6" s="8">
        <v>429</v>
      </c>
      <c r="F6" s="11">
        <f t="shared" ref="F6:F37" si="0">E6/21866*100</f>
        <v>1.9619500594530321</v>
      </c>
      <c r="G6" s="5"/>
      <c r="H6" s="3" t="s">
        <v>123</v>
      </c>
      <c r="I6" s="8">
        <v>386</v>
      </c>
      <c r="K6" s="3" t="s">
        <v>123</v>
      </c>
      <c r="L6" s="8">
        <f>I6</f>
        <v>386</v>
      </c>
      <c r="M6" s="11">
        <f>L6/24532*100</f>
        <v>1.573455079080385</v>
      </c>
    </row>
    <row r="7" spans="1:13">
      <c r="A7" s="3" t="s">
        <v>156</v>
      </c>
      <c r="B7" s="8">
        <v>431</v>
      </c>
      <c r="D7" s="3" t="s">
        <v>1</v>
      </c>
      <c r="E7" s="8">
        <v>252</v>
      </c>
      <c r="F7" s="11">
        <f t="shared" si="0"/>
        <v>1.1524741607975852</v>
      </c>
      <c r="H7" s="3" t="s">
        <v>124</v>
      </c>
      <c r="I7" s="8">
        <v>35</v>
      </c>
      <c r="K7" s="3" t="s">
        <v>124</v>
      </c>
      <c r="L7" s="8">
        <f>I7</f>
        <v>35</v>
      </c>
      <c r="M7" s="11">
        <f t="shared" ref="M7:M23" si="1">L7/24532*100</f>
        <v>0.14267079732594162</v>
      </c>
    </row>
    <row r="8" spans="1:13">
      <c r="A8" s="3" t="s">
        <v>157</v>
      </c>
      <c r="B8" s="8">
        <v>169</v>
      </c>
      <c r="D8" s="3" t="s">
        <v>2</v>
      </c>
      <c r="E8" s="8">
        <v>565</v>
      </c>
      <c r="F8" s="11">
        <f t="shared" si="0"/>
        <v>2.5839202414707767</v>
      </c>
      <c r="H8" s="3" t="s">
        <v>125</v>
      </c>
      <c r="I8" s="8">
        <v>250</v>
      </c>
      <c r="K8" s="3" t="s">
        <v>125</v>
      </c>
      <c r="L8" s="8">
        <f>I8</f>
        <v>250</v>
      </c>
      <c r="M8" s="11">
        <f t="shared" si="1"/>
        <v>1.019077123756726</v>
      </c>
    </row>
    <row r="9" spans="1:13">
      <c r="A9" s="3" t="s">
        <v>158</v>
      </c>
      <c r="B9" s="8">
        <v>83</v>
      </c>
      <c r="D9" s="3" t="s">
        <v>3</v>
      </c>
      <c r="E9" s="8">
        <v>494</v>
      </c>
      <c r="F9" s="11">
        <f t="shared" si="0"/>
        <v>2.2592152199762188</v>
      </c>
      <c r="H9" s="3" t="s">
        <v>126</v>
      </c>
      <c r="I9" s="8">
        <v>329</v>
      </c>
      <c r="K9" s="3" t="s">
        <v>126</v>
      </c>
      <c r="L9" s="8">
        <f>I9+I10</f>
        <v>348</v>
      </c>
      <c r="M9" s="11">
        <f t="shared" si="1"/>
        <v>1.4185553562693625</v>
      </c>
    </row>
    <row r="10" spans="1:13">
      <c r="A10" s="3" t="s">
        <v>159</v>
      </c>
      <c r="B10" s="8">
        <v>314</v>
      </c>
      <c r="D10" s="3" t="s">
        <v>4</v>
      </c>
      <c r="E10" s="8">
        <v>1198</v>
      </c>
      <c r="F10" s="11">
        <f t="shared" si="0"/>
        <v>5.4788255739504255</v>
      </c>
      <c r="H10" s="3" t="s">
        <v>127</v>
      </c>
      <c r="I10" s="8">
        <v>19</v>
      </c>
      <c r="K10" s="3" t="s">
        <v>128</v>
      </c>
      <c r="L10" s="8">
        <f>I11+I12</f>
        <v>614</v>
      </c>
      <c r="M10" s="11">
        <f t="shared" si="1"/>
        <v>2.502853415946519</v>
      </c>
    </row>
    <row r="11" spans="1:13">
      <c r="A11" s="3" t="s">
        <v>99</v>
      </c>
      <c r="B11" s="8">
        <v>218</v>
      </c>
      <c r="D11" s="3" t="s">
        <v>5</v>
      </c>
      <c r="E11" s="8">
        <v>493</v>
      </c>
      <c r="F11" s="11">
        <f t="shared" si="0"/>
        <v>2.2546419098143233</v>
      </c>
      <c r="H11" s="3" t="s">
        <v>128</v>
      </c>
      <c r="I11" s="8">
        <v>567</v>
      </c>
      <c r="K11" s="3" t="s">
        <v>129</v>
      </c>
      <c r="L11" s="8">
        <f>I13</f>
        <v>76</v>
      </c>
      <c r="M11" s="11">
        <f t="shared" si="1"/>
        <v>0.30979944562204464</v>
      </c>
    </row>
    <row r="12" spans="1:13">
      <c r="A12" s="3" t="s">
        <v>160</v>
      </c>
      <c r="B12" s="8">
        <v>77</v>
      </c>
      <c r="D12" s="3" t="s">
        <v>6</v>
      </c>
      <c r="E12" s="8">
        <v>345</v>
      </c>
      <c r="F12" s="11">
        <f t="shared" si="0"/>
        <v>1.5777920058538371</v>
      </c>
      <c r="H12" s="3" t="s">
        <v>130</v>
      </c>
      <c r="I12" s="8">
        <v>47</v>
      </c>
      <c r="K12" s="3" t="s">
        <v>131</v>
      </c>
      <c r="L12" s="8">
        <f>I14+I15+I16+I17</f>
        <v>5125</v>
      </c>
      <c r="M12" s="11">
        <f t="shared" si="1"/>
        <v>20.891081037012881</v>
      </c>
    </row>
    <row r="13" spans="1:13">
      <c r="A13" s="3" t="s">
        <v>104</v>
      </c>
      <c r="B13" s="8">
        <v>207</v>
      </c>
      <c r="D13" s="3" t="s">
        <v>7</v>
      </c>
      <c r="E13" s="8">
        <v>110</v>
      </c>
      <c r="F13" s="11">
        <f t="shared" si="0"/>
        <v>0.50306411780846982</v>
      </c>
      <c r="H13" s="3" t="s">
        <v>129</v>
      </c>
      <c r="I13" s="8">
        <v>76</v>
      </c>
      <c r="K13" s="3" t="s">
        <v>132</v>
      </c>
      <c r="L13" s="8">
        <f>I18</f>
        <v>20</v>
      </c>
      <c r="M13" s="11">
        <f t="shared" si="1"/>
        <v>8.152616990053807E-2</v>
      </c>
    </row>
    <row r="14" spans="1:13">
      <c r="A14" s="3" t="s">
        <v>101</v>
      </c>
      <c r="B14" s="8">
        <v>214</v>
      </c>
      <c r="D14" s="3" t="s">
        <v>8</v>
      </c>
      <c r="E14" s="8">
        <v>286</v>
      </c>
      <c r="F14" s="11">
        <f t="shared" si="0"/>
        <v>1.3079667063020213</v>
      </c>
      <c r="H14" s="3" t="s">
        <v>131</v>
      </c>
      <c r="I14" s="8">
        <v>4959</v>
      </c>
      <c r="K14" s="3" t="s">
        <v>133</v>
      </c>
      <c r="L14" s="8">
        <f>I19+I22+I23+I24</f>
        <v>6307</v>
      </c>
      <c r="M14" s="11">
        <f t="shared" si="1"/>
        <v>25.709277678134679</v>
      </c>
    </row>
    <row r="15" spans="1:13">
      <c r="A15" s="3" t="s">
        <v>161</v>
      </c>
      <c r="B15" s="8">
        <v>174</v>
      </c>
      <c r="D15" s="3" t="s">
        <v>9</v>
      </c>
      <c r="E15" s="8">
        <v>156</v>
      </c>
      <c r="F15" s="11">
        <f t="shared" si="0"/>
        <v>0.71343638525564801</v>
      </c>
      <c r="H15" s="3" t="s">
        <v>134</v>
      </c>
      <c r="I15" s="8">
        <v>130</v>
      </c>
      <c r="K15" s="3" t="s">
        <v>135</v>
      </c>
      <c r="L15" s="8">
        <f>I20+I21</f>
        <v>6453</v>
      </c>
      <c r="M15" s="11">
        <f t="shared" si="1"/>
        <v>26.304418718408606</v>
      </c>
    </row>
    <row r="16" spans="1:13">
      <c r="A16" s="3" t="s">
        <v>93</v>
      </c>
      <c r="B16" s="8">
        <v>239</v>
      </c>
      <c r="D16" s="3" t="s">
        <v>10</v>
      </c>
      <c r="E16" s="8">
        <v>432</v>
      </c>
      <c r="F16" s="11">
        <f t="shared" si="0"/>
        <v>1.9756699899387176</v>
      </c>
      <c r="H16" s="3" t="s">
        <v>136</v>
      </c>
      <c r="I16" s="8">
        <v>4</v>
      </c>
      <c r="K16" s="3" t="s">
        <v>137</v>
      </c>
      <c r="L16" s="8">
        <f>I22</f>
        <v>257</v>
      </c>
      <c r="M16" s="11">
        <f t="shared" si="1"/>
        <v>1.0476112832219142</v>
      </c>
    </row>
    <row r="17" spans="1:13">
      <c r="A17" s="3" t="s">
        <v>111</v>
      </c>
      <c r="B17" s="8">
        <v>338</v>
      </c>
      <c r="D17" s="3" t="s">
        <v>11</v>
      </c>
      <c r="E17" s="8">
        <v>71</v>
      </c>
      <c r="F17" s="11">
        <f t="shared" si="0"/>
        <v>0.32470502149455777</v>
      </c>
      <c r="H17" s="3" t="s">
        <v>138</v>
      </c>
      <c r="I17" s="8">
        <v>32</v>
      </c>
      <c r="K17" s="3" t="s">
        <v>139</v>
      </c>
      <c r="L17" s="8">
        <f>I23</f>
        <v>82</v>
      </c>
      <c r="M17" s="11">
        <f t="shared" si="1"/>
        <v>0.3342572965922061</v>
      </c>
    </row>
    <row r="18" spans="1:13">
      <c r="A18" s="3" t="s">
        <v>102</v>
      </c>
      <c r="B18" s="8">
        <v>211</v>
      </c>
      <c r="D18" s="3" t="s">
        <v>12</v>
      </c>
      <c r="E18" s="8">
        <v>304</v>
      </c>
      <c r="F18" s="11">
        <f t="shared" si="0"/>
        <v>1.3902862892161347</v>
      </c>
      <c r="H18" s="3" t="s">
        <v>132</v>
      </c>
      <c r="I18" s="8">
        <v>20</v>
      </c>
      <c r="K18" s="3" t="s">
        <v>140</v>
      </c>
      <c r="L18" s="8">
        <f>I10+I12+I15+I21+I24+I25</f>
        <v>2327</v>
      </c>
      <c r="M18" s="11">
        <f t="shared" si="1"/>
        <v>9.4855698679276053</v>
      </c>
    </row>
    <row r="19" spans="1:13">
      <c r="A19" s="3" t="s">
        <v>89</v>
      </c>
      <c r="B19" s="8">
        <v>251</v>
      </c>
      <c r="D19" s="3" t="s">
        <v>13</v>
      </c>
      <c r="E19" s="8">
        <v>97</v>
      </c>
      <c r="F19" s="11">
        <f t="shared" si="0"/>
        <v>0.4436110857038324</v>
      </c>
      <c r="H19" s="3" t="s">
        <v>133</v>
      </c>
      <c r="I19" s="8">
        <v>4108</v>
      </c>
      <c r="K19" s="3" t="s">
        <v>141</v>
      </c>
      <c r="L19" s="8">
        <f>I26</f>
        <v>30</v>
      </c>
      <c r="M19" s="11">
        <f t="shared" si="1"/>
        <v>0.12228925485080712</v>
      </c>
    </row>
    <row r="20" spans="1:13">
      <c r="A20" s="3" t="s">
        <v>108</v>
      </c>
      <c r="B20" s="8">
        <v>499</v>
      </c>
      <c r="D20" s="3" t="s">
        <v>14</v>
      </c>
      <c r="E20" s="8">
        <v>387</v>
      </c>
      <c r="F20" s="11">
        <f t="shared" si="0"/>
        <v>1.7698710326534344</v>
      </c>
      <c r="H20" s="3" t="s">
        <v>135</v>
      </c>
      <c r="I20" s="8">
        <v>6228</v>
      </c>
      <c r="K20" s="3" t="s">
        <v>142</v>
      </c>
      <c r="L20" s="8">
        <f>I27+I28</f>
        <v>261</v>
      </c>
      <c r="M20" s="11">
        <f t="shared" si="1"/>
        <v>1.0639165172020217</v>
      </c>
    </row>
    <row r="21" spans="1:13">
      <c r="A21" s="3" t="s">
        <v>103</v>
      </c>
      <c r="B21" s="8">
        <v>208</v>
      </c>
      <c r="D21" s="3" t="s">
        <v>15</v>
      </c>
      <c r="E21" s="8">
        <v>824</v>
      </c>
      <c r="F21" s="11">
        <f t="shared" si="0"/>
        <v>3.7684075734016282</v>
      </c>
      <c r="H21" s="3" t="s">
        <v>143</v>
      </c>
      <c r="I21" s="8">
        <v>225</v>
      </c>
      <c r="K21" s="3" t="s">
        <v>144</v>
      </c>
      <c r="L21" s="8">
        <f>I29</f>
        <v>16</v>
      </c>
      <c r="M21" s="11">
        <f t="shared" si="1"/>
        <v>6.5220935920430462E-2</v>
      </c>
    </row>
    <row r="22" spans="1:13">
      <c r="A22" s="3" t="s">
        <v>100</v>
      </c>
      <c r="B22" s="8">
        <v>217</v>
      </c>
      <c r="D22" s="3" t="s">
        <v>16</v>
      </c>
      <c r="E22" s="8">
        <v>901</v>
      </c>
      <c r="F22" s="11">
        <f t="shared" si="0"/>
        <v>4.120552455867557</v>
      </c>
      <c r="H22" s="3" t="s">
        <v>145</v>
      </c>
      <c r="I22" s="8">
        <v>257</v>
      </c>
      <c r="K22" s="3" t="s">
        <v>146</v>
      </c>
      <c r="L22" s="8">
        <f>I30+I25</f>
        <v>1854</v>
      </c>
      <c r="M22" s="11">
        <f t="shared" si="1"/>
        <v>7.5574759497798798</v>
      </c>
    </row>
    <row r="23" spans="1:13">
      <c r="A23" s="3" t="s">
        <v>113</v>
      </c>
      <c r="B23" s="8">
        <v>314</v>
      </c>
      <c r="D23" s="3" t="s">
        <v>17</v>
      </c>
      <c r="E23" s="8">
        <v>521</v>
      </c>
      <c r="F23" s="11">
        <f t="shared" si="0"/>
        <v>2.3826945943473889</v>
      </c>
      <c r="H23" s="3" t="s">
        <v>147</v>
      </c>
      <c r="I23" s="8">
        <v>82</v>
      </c>
      <c r="K23" s="3" t="s">
        <v>148</v>
      </c>
      <c r="L23" s="8">
        <f>I31</f>
        <v>91</v>
      </c>
      <c r="M23" s="11">
        <f t="shared" si="1"/>
        <v>0.3709440730474482</v>
      </c>
    </row>
    <row r="24" spans="1:13">
      <c r="A24" s="3" t="s">
        <v>87</v>
      </c>
      <c r="B24" s="8">
        <v>264</v>
      </c>
      <c r="D24" s="3" t="s">
        <v>18</v>
      </c>
      <c r="E24" s="8">
        <v>472</v>
      </c>
      <c r="F24" s="11">
        <f t="shared" si="0"/>
        <v>2.1586023964145249</v>
      </c>
      <c r="H24" s="3" t="s">
        <v>149</v>
      </c>
      <c r="I24" s="8">
        <v>1860</v>
      </c>
    </row>
    <row r="25" spans="1:13">
      <c r="A25" s="3" t="s">
        <v>162</v>
      </c>
      <c r="B25" s="8">
        <v>151</v>
      </c>
      <c r="D25" s="3" t="s">
        <v>19</v>
      </c>
      <c r="E25" s="8">
        <v>219</v>
      </c>
      <c r="F25" s="11">
        <f t="shared" si="0"/>
        <v>1.0015549254550444</v>
      </c>
      <c r="H25" s="3" t="s">
        <v>150</v>
      </c>
      <c r="I25" s="8">
        <v>46</v>
      </c>
    </row>
    <row r="26" spans="1:13">
      <c r="A26" s="3" t="s">
        <v>110</v>
      </c>
      <c r="B26" s="8">
        <v>377</v>
      </c>
      <c r="D26" s="3" t="s">
        <v>20</v>
      </c>
      <c r="E26" s="8">
        <v>159</v>
      </c>
      <c r="F26" s="11">
        <f t="shared" si="0"/>
        <v>0.72715631574133355</v>
      </c>
      <c r="H26" s="3" t="s">
        <v>141</v>
      </c>
      <c r="I26" s="8">
        <v>30</v>
      </c>
    </row>
    <row r="27" spans="1:13">
      <c r="A27" s="3" t="s">
        <v>86</v>
      </c>
      <c r="B27" s="8">
        <v>272</v>
      </c>
      <c r="D27" s="3" t="s">
        <v>21</v>
      </c>
      <c r="E27" s="8">
        <v>504</v>
      </c>
      <c r="F27" s="11">
        <f t="shared" si="0"/>
        <v>2.3049483215951705</v>
      </c>
      <c r="H27" s="3" t="s">
        <v>142</v>
      </c>
      <c r="I27" s="8">
        <v>235</v>
      </c>
    </row>
    <row r="28" spans="1:13">
      <c r="A28" s="3" t="s">
        <v>83</v>
      </c>
      <c r="B28" s="8">
        <v>279</v>
      </c>
      <c r="D28" s="3" t="s">
        <v>22</v>
      </c>
      <c r="E28" s="8">
        <v>330</v>
      </c>
      <c r="F28" s="11">
        <f t="shared" si="0"/>
        <v>1.5091923534254092</v>
      </c>
      <c r="H28" s="3" t="s">
        <v>151</v>
      </c>
      <c r="I28" s="8">
        <v>26</v>
      </c>
    </row>
    <row r="29" spans="1:13">
      <c r="A29" s="3" t="s">
        <v>90</v>
      </c>
      <c r="B29" s="8">
        <v>247</v>
      </c>
      <c r="D29" s="3" t="s">
        <v>23</v>
      </c>
      <c r="E29" s="8">
        <v>521</v>
      </c>
      <c r="F29" s="11">
        <f t="shared" si="0"/>
        <v>2.3826945943473889</v>
      </c>
      <c r="H29" s="3" t="s">
        <v>144</v>
      </c>
      <c r="I29" s="8">
        <v>16</v>
      </c>
    </row>
    <row r="30" spans="1:13">
      <c r="A30" s="3" t="s">
        <v>98</v>
      </c>
      <c r="B30" s="8">
        <v>220</v>
      </c>
      <c r="D30" s="3" t="s">
        <v>24</v>
      </c>
      <c r="E30" s="8">
        <v>153</v>
      </c>
      <c r="F30" s="11">
        <f t="shared" si="0"/>
        <v>0.69971645476996258</v>
      </c>
      <c r="H30" s="3" t="s">
        <v>146</v>
      </c>
      <c r="I30" s="8">
        <v>1808</v>
      </c>
    </row>
    <row r="31" spans="1:13">
      <c r="A31" s="3" t="s">
        <v>96</v>
      </c>
      <c r="B31" s="8">
        <v>237</v>
      </c>
      <c r="D31" s="3" t="s">
        <v>25</v>
      </c>
      <c r="E31" s="8">
        <v>184</v>
      </c>
      <c r="F31" s="11">
        <f t="shared" si="0"/>
        <v>0.84148906978871318</v>
      </c>
      <c r="H31" s="3" t="s">
        <v>148</v>
      </c>
      <c r="I31" s="8">
        <v>91</v>
      </c>
    </row>
    <row r="32" spans="1:13">
      <c r="A32" s="3" t="s">
        <v>119</v>
      </c>
      <c r="B32" s="8">
        <v>273</v>
      </c>
      <c r="D32" s="3" t="s">
        <v>26</v>
      </c>
      <c r="E32" s="8">
        <v>136</v>
      </c>
      <c r="F32" s="11">
        <f t="shared" si="0"/>
        <v>0.62197018201774446</v>
      </c>
    </row>
    <row r="33" spans="1:6">
      <c r="A33" s="3" t="s">
        <v>163</v>
      </c>
      <c r="B33" s="8">
        <v>270</v>
      </c>
      <c r="D33" s="3" t="s">
        <v>27</v>
      </c>
      <c r="E33" s="8">
        <v>661</v>
      </c>
      <c r="F33" s="11">
        <f t="shared" si="0"/>
        <v>3.0229580170127135</v>
      </c>
    </row>
    <row r="34" spans="1:6">
      <c r="A34" s="3" t="s">
        <v>92</v>
      </c>
      <c r="B34" s="8">
        <v>241</v>
      </c>
      <c r="D34" s="3" t="s">
        <v>28</v>
      </c>
      <c r="E34" s="8">
        <v>449</v>
      </c>
      <c r="F34" s="11">
        <f t="shared" si="0"/>
        <v>2.0534162626909356</v>
      </c>
    </row>
    <row r="35" spans="1:6">
      <c r="A35" s="3" t="s">
        <v>74</v>
      </c>
      <c r="B35" s="8">
        <v>579</v>
      </c>
      <c r="D35" s="3" t="s">
        <v>29</v>
      </c>
      <c r="E35" s="8">
        <v>70</v>
      </c>
      <c r="F35" s="11">
        <f t="shared" si="0"/>
        <v>0.32013171133266261</v>
      </c>
    </row>
    <row r="36" spans="1:6">
      <c r="A36" s="3" t="s">
        <v>164</v>
      </c>
      <c r="B36" s="8">
        <v>313</v>
      </c>
      <c r="D36" s="3" t="s">
        <v>30</v>
      </c>
      <c r="E36" s="8">
        <v>216</v>
      </c>
      <c r="F36" s="11">
        <f t="shared" si="0"/>
        <v>0.98783499496935878</v>
      </c>
    </row>
    <row r="37" spans="1:6">
      <c r="A37" s="3" t="s">
        <v>121</v>
      </c>
      <c r="B37" s="8">
        <v>263</v>
      </c>
      <c r="D37" s="3" t="s">
        <v>31</v>
      </c>
      <c r="E37" s="8">
        <v>309</v>
      </c>
      <c r="F37" s="11">
        <f t="shared" si="0"/>
        <v>1.4131528400256106</v>
      </c>
    </row>
    <row r="38" spans="1:6">
      <c r="A38" s="3" t="s">
        <v>106</v>
      </c>
      <c r="B38" s="8">
        <v>185</v>
      </c>
      <c r="D38" s="3" t="s">
        <v>32</v>
      </c>
      <c r="E38" s="8">
        <v>54</v>
      </c>
      <c r="F38" s="11">
        <f t="shared" ref="F38:F69" si="2">E38/21866*100</f>
        <v>0.2469587487423397</v>
      </c>
    </row>
    <row r="39" spans="1:6">
      <c r="A39" s="3" t="s">
        <v>105</v>
      </c>
      <c r="B39" s="8">
        <v>206</v>
      </c>
      <c r="D39" s="3" t="s">
        <v>33</v>
      </c>
      <c r="E39" s="8">
        <v>789</v>
      </c>
      <c r="F39" s="11">
        <f t="shared" si="2"/>
        <v>3.6083417177352963</v>
      </c>
    </row>
    <row r="40" spans="1:6">
      <c r="A40" s="3" t="s">
        <v>80</v>
      </c>
      <c r="B40" s="8">
        <v>289</v>
      </c>
      <c r="D40" s="3" t="s">
        <v>34</v>
      </c>
      <c r="E40" s="8">
        <v>461</v>
      </c>
      <c r="F40" s="11">
        <f t="shared" si="2"/>
        <v>2.1082959846336782</v>
      </c>
    </row>
    <row r="41" spans="1:6">
      <c r="A41" s="3" t="s">
        <v>117</v>
      </c>
      <c r="B41" s="8">
        <v>285</v>
      </c>
      <c r="D41" s="3" t="s">
        <v>35</v>
      </c>
      <c r="E41" s="8">
        <v>220</v>
      </c>
      <c r="F41" s="11">
        <f t="shared" si="2"/>
        <v>1.0061282356169396</v>
      </c>
    </row>
    <row r="42" spans="1:6">
      <c r="A42" s="3" t="s">
        <v>71</v>
      </c>
      <c r="B42" s="8">
        <v>1073</v>
      </c>
      <c r="D42" s="3" t="s">
        <v>36</v>
      </c>
      <c r="E42" s="8">
        <v>84</v>
      </c>
      <c r="F42" s="11">
        <f t="shared" si="2"/>
        <v>0.38415805359919514</v>
      </c>
    </row>
    <row r="43" spans="1:6">
      <c r="A43" s="3" t="s">
        <v>114</v>
      </c>
      <c r="B43" s="8">
        <v>305</v>
      </c>
      <c r="D43" s="3" t="s">
        <v>37</v>
      </c>
      <c r="E43" s="8">
        <v>124</v>
      </c>
      <c r="F43" s="11">
        <f t="shared" si="2"/>
        <v>0.5670904600750023</v>
      </c>
    </row>
    <row r="44" spans="1:6">
      <c r="A44" s="3" t="s">
        <v>73</v>
      </c>
      <c r="B44" s="8">
        <v>585</v>
      </c>
      <c r="D44" s="3" t="s">
        <v>38</v>
      </c>
      <c r="E44" s="8">
        <v>234</v>
      </c>
      <c r="F44" s="11">
        <f t="shared" si="2"/>
        <v>1.070154577883472</v>
      </c>
    </row>
    <row r="45" spans="1:6">
      <c r="A45" s="3" t="s">
        <v>115</v>
      </c>
      <c r="B45" s="8">
        <v>302</v>
      </c>
      <c r="D45" s="3" t="s">
        <v>39</v>
      </c>
      <c r="E45" s="8">
        <v>152</v>
      </c>
      <c r="F45" s="11">
        <f t="shared" si="2"/>
        <v>0.69514314460806736</v>
      </c>
    </row>
    <row r="46" spans="1:6">
      <c r="A46" s="3" t="s">
        <v>88</v>
      </c>
      <c r="B46" s="8">
        <v>261</v>
      </c>
      <c r="D46" s="3" t="s">
        <v>40</v>
      </c>
      <c r="E46" s="8">
        <v>200</v>
      </c>
      <c r="F46" s="11">
        <f t="shared" si="2"/>
        <v>0.91466203237903598</v>
      </c>
    </row>
    <row r="47" spans="1:6">
      <c r="A47" s="3" t="s">
        <v>109</v>
      </c>
      <c r="B47" s="8">
        <v>408</v>
      </c>
      <c r="D47" s="3" t="s">
        <v>41</v>
      </c>
      <c r="E47" s="8">
        <v>78</v>
      </c>
      <c r="F47" s="11">
        <f t="shared" si="2"/>
        <v>0.356718192627824</v>
      </c>
    </row>
    <row r="48" spans="1:6">
      <c r="A48" s="3" t="s">
        <v>84</v>
      </c>
      <c r="B48" s="8">
        <v>277</v>
      </c>
      <c r="D48" s="3" t="s">
        <v>42</v>
      </c>
      <c r="E48" s="8">
        <v>771</v>
      </c>
      <c r="F48" s="11">
        <f t="shared" si="2"/>
        <v>3.5260221348211838</v>
      </c>
    </row>
    <row r="49" spans="1:6">
      <c r="A49" s="3" t="s">
        <v>122</v>
      </c>
      <c r="B49" s="8">
        <v>160</v>
      </c>
      <c r="D49" s="3" t="s">
        <v>43</v>
      </c>
      <c r="E49" s="8">
        <v>197</v>
      </c>
      <c r="F49" s="11">
        <f t="shared" si="2"/>
        <v>0.90094210189335044</v>
      </c>
    </row>
    <row r="50" spans="1:6">
      <c r="A50" s="3" t="s">
        <v>91</v>
      </c>
      <c r="B50" s="8">
        <v>242</v>
      </c>
      <c r="D50" s="3" t="s">
        <v>44</v>
      </c>
      <c r="E50" s="8">
        <v>83</v>
      </c>
      <c r="F50" s="11">
        <f t="shared" si="2"/>
        <v>0.37958474343729992</v>
      </c>
    </row>
    <row r="51" spans="1:6">
      <c r="A51" s="3" t="s">
        <v>116</v>
      </c>
      <c r="B51" s="8">
        <v>299</v>
      </c>
      <c r="D51" s="3" t="s">
        <v>45</v>
      </c>
      <c r="E51" s="8">
        <v>363</v>
      </c>
      <c r="F51" s="11">
        <f t="shared" si="2"/>
        <v>1.6601115887679503</v>
      </c>
    </row>
    <row r="52" spans="1:6">
      <c r="A52" s="3" t="s">
        <v>69</v>
      </c>
      <c r="B52" s="8">
        <v>1163</v>
      </c>
      <c r="D52" s="3" t="s">
        <v>46</v>
      </c>
      <c r="E52" s="8">
        <v>322</v>
      </c>
      <c r="F52" s="11">
        <f t="shared" si="2"/>
        <v>1.4726058721302477</v>
      </c>
    </row>
    <row r="53" spans="1:6">
      <c r="A53" s="3" t="s">
        <v>120</v>
      </c>
      <c r="B53" s="8">
        <v>271</v>
      </c>
      <c r="D53" s="3" t="s">
        <v>47</v>
      </c>
      <c r="E53" s="8">
        <v>169</v>
      </c>
      <c r="F53" s="11">
        <f t="shared" si="2"/>
        <v>0.77288941736028538</v>
      </c>
    </row>
    <row r="54" spans="1:6">
      <c r="A54" s="3" t="s">
        <v>85</v>
      </c>
      <c r="B54" s="8">
        <v>277</v>
      </c>
      <c r="D54" s="3" t="s">
        <v>48</v>
      </c>
      <c r="E54" s="8">
        <v>850</v>
      </c>
      <c r="F54" s="11">
        <f t="shared" si="2"/>
        <v>3.887313637610903</v>
      </c>
    </row>
    <row r="55" spans="1:6">
      <c r="A55" s="3" t="s">
        <v>118</v>
      </c>
      <c r="B55" s="8">
        <v>274</v>
      </c>
      <c r="D55" s="3" t="s">
        <v>49</v>
      </c>
      <c r="E55" s="8">
        <v>361</v>
      </c>
      <c r="F55" s="11">
        <f t="shared" si="2"/>
        <v>1.6509649684441599</v>
      </c>
    </row>
    <row r="56" spans="1:6">
      <c r="A56" s="3" t="s">
        <v>94</v>
      </c>
      <c r="B56" s="8">
        <v>239</v>
      </c>
      <c r="D56" s="3" t="s">
        <v>50</v>
      </c>
      <c r="E56" s="8">
        <v>191</v>
      </c>
      <c r="F56" s="11">
        <f t="shared" si="2"/>
        <v>0.87350224092197937</v>
      </c>
    </row>
    <row r="57" spans="1:6">
      <c r="A57" s="3" t="s">
        <v>107</v>
      </c>
      <c r="B57" s="8">
        <v>1243</v>
      </c>
      <c r="D57" s="3" t="s">
        <v>51</v>
      </c>
      <c r="E57" s="8">
        <v>247</v>
      </c>
      <c r="F57" s="11">
        <f t="shared" si="2"/>
        <v>1.1296076099881094</v>
      </c>
    </row>
    <row r="58" spans="1:6">
      <c r="A58" s="3" t="s">
        <v>72</v>
      </c>
      <c r="B58" s="8">
        <v>952</v>
      </c>
      <c r="D58" s="3" t="s">
        <v>52</v>
      </c>
      <c r="E58" s="8">
        <v>383</v>
      </c>
      <c r="F58" s="11">
        <f t="shared" si="2"/>
        <v>1.751577792005854</v>
      </c>
    </row>
    <row r="59" spans="1:6">
      <c r="A59" s="3" t="s">
        <v>78</v>
      </c>
      <c r="B59" s="8">
        <v>303</v>
      </c>
      <c r="D59" s="3" t="s">
        <v>53</v>
      </c>
      <c r="E59" s="8">
        <v>519</v>
      </c>
      <c r="F59" s="11">
        <f t="shared" si="2"/>
        <v>2.3735479740235985</v>
      </c>
    </row>
    <row r="60" spans="1:6">
      <c r="A60" s="3" t="s">
        <v>112</v>
      </c>
      <c r="B60" s="8">
        <v>336</v>
      </c>
      <c r="D60" s="3" t="s">
        <v>54</v>
      </c>
      <c r="E60" s="8">
        <v>374</v>
      </c>
      <c r="F60" s="11">
        <f t="shared" si="2"/>
        <v>1.7104180005487972</v>
      </c>
    </row>
    <row r="61" spans="1:6">
      <c r="A61" s="3" t="s">
        <v>77</v>
      </c>
      <c r="B61" s="8">
        <v>355</v>
      </c>
      <c r="D61" s="3" t="s">
        <v>55</v>
      </c>
      <c r="E61" s="8">
        <v>157</v>
      </c>
      <c r="F61" s="11">
        <f t="shared" si="2"/>
        <v>0.71800969541754323</v>
      </c>
    </row>
    <row r="62" spans="1:6">
      <c r="A62" s="3" t="s">
        <v>75</v>
      </c>
      <c r="B62" s="8">
        <v>534</v>
      </c>
      <c r="D62" s="3" t="s">
        <v>56</v>
      </c>
      <c r="E62" s="8">
        <v>320</v>
      </c>
      <c r="F62" s="11">
        <f t="shared" si="2"/>
        <v>1.4634592518064575</v>
      </c>
    </row>
    <row r="63" spans="1:6">
      <c r="A63" s="3" t="s">
        <v>76</v>
      </c>
      <c r="B63" s="8">
        <v>450</v>
      </c>
      <c r="D63" s="3" t="s">
        <v>57</v>
      </c>
      <c r="E63" s="8">
        <v>392</v>
      </c>
      <c r="F63" s="11">
        <f t="shared" si="2"/>
        <v>1.7927375834629105</v>
      </c>
    </row>
    <row r="64" spans="1:6">
      <c r="A64" s="3" t="s">
        <v>82</v>
      </c>
      <c r="B64" s="8">
        <v>285</v>
      </c>
      <c r="D64" s="3" t="s">
        <v>58</v>
      </c>
      <c r="E64" s="8">
        <v>205</v>
      </c>
      <c r="F64" s="11">
        <f t="shared" si="2"/>
        <v>0.93752858318851184</v>
      </c>
    </row>
    <row r="65" spans="1:6">
      <c r="A65" s="3" t="s">
        <v>95</v>
      </c>
      <c r="B65" s="8">
        <v>238</v>
      </c>
      <c r="D65" s="3" t="s">
        <v>59</v>
      </c>
      <c r="E65" s="8">
        <v>176</v>
      </c>
      <c r="F65" s="11">
        <f t="shared" si="2"/>
        <v>0.80490258849355167</v>
      </c>
    </row>
    <row r="66" spans="1:6">
      <c r="A66" s="3" t="s">
        <v>81</v>
      </c>
      <c r="B66" s="8">
        <v>289</v>
      </c>
      <c r="D66" s="3" t="s">
        <v>60</v>
      </c>
      <c r="E66" s="8">
        <v>28</v>
      </c>
      <c r="F66" s="11">
        <f t="shared" si="2"/>
        <v>0.12805268453306504</v>
      </c>
    </row>
    <row r="67" spans="1:6">
      <c r="A67" s="3" t="s">
        <v>70</v>
      </c>
      <c r="B67" s="8">
        <v>1081</v>
      </c>
      <c r="D67" s="3" t="s">
        <v>61</v>
      </c>
      <c r="E67" s="8">
        <v>115</v>
      </c>
      <c r="F67" s="11">
        <f t="shared" si="2"/>
        <v>0.52593066861794568</v>
      </c>
    </row>
    <row r="68" spans="1:6">
      <c r="A68" s="3" t="s">
        <v>79</v>
      </c>
      <c r="B68" s="8">
        <v>292</v>
      </c>
      <c r="D68" s="3" t="s">
        <v>62</v>
      </c>
      <c r="E68" s="8">
        <v>297</v>
      </c>
      <c r="F68" s="11">
        <f t="shared" si="2"/>
        <v>1.3582731180828684</v>
      </c>
    </row>
    <row r="69" spans="1:6">
      <c r="A69" s="3" t="s">
        <v>97</v>
      </c>
      <c r="B69" s="8">
        <v>227</v>
      </c>
      <c r="D69" s="3" t="s">
        <v>63</v>
      </c>
      <c r="E69" s="8">
        <v>57</v>
      </c>
      <c r="F69" s="11">
        <f t="shared" si="2"/>
        <v>0.26067867922802523</v>
      </c>
    </row>
    <row r="70" spans="1:6">
      <c r="D70" s="3" t="s">
        <v>64</v>
      </c>
      <c r="E70" s="8">
        <v>159</v>
      </c>
      <c r="F70" s="11">
        <f t="shared" ref="F70:F72" si="3">E70/21866*100</f>
        <v>0.72715631574133355</v>
      </c>
    </row>
    <row r="71" spans="1:6">
      <c r="D71" s="3" t="s">
        <v>65</v>
      </c>
      <c r="E71" s="8">
        <v>236</v>
      </c>
      <c r="F71" s="11">
        <f t="shared" si="3"/>
        <v>1.0793011982072624</v>
      </c>
    </row>
    <row r="72" spans="1:6">
      <c r="D72" s="3" t="s">
        <v>66</v>
      </c>
      <c r="E72" s="8">
        <v>250</v>
      </c>
      <c r="F72" s="11">
        <f t="shared" si="3"/>
        <v>1.143327540473795</v>
      </c>
    </row>
    <row r="73" spans="1:6">
      <c r="F73" s="11"/>
    </row>
    <row r="74" spans="1:6">
      <c r="F74" s="11"/>
    </row>
    <row r="75" spans="1:6">
      <c r="F75" s="11"/>
    </row>
    <row r="76" spans="1:6">
      <c r="F76" s="11"/>
    </row>
    <row r="77" spans="1:6">
      <c r="F77" s="11"/>
    </row>
    <row r="78" spans="1:6">
      <c r="F78" s="11"/>
    </row>
    <row r="79" spans="1:6">
      <c r="F79" s="11"/>
    </row>
    <row r="80" spans="1:6">
      <c r="F80" s="11"/>
    </row>
    <row r="81" spans="6:6">
      <c r="F81" s="11"/>
    </row>
    <row r="82" spans="6:6">
      <c r="F82" s="11"/>
    </row>
    <row r="83" spans="6:6">
      <c r="F83" s="11"/>
    </row>
    <row r="84" spans="6:6">
      <c r="F84" s="11"/>
    </row>
    <row r="85" spans="6:6">
      <c r="F85" s="11"/>
    </row>
    <row r="86" spans="6:6">
      <c r="F86" s="11"/>
    </row>
    <row r="87" spans="6:6">
      <c r="F87" s="11"/>
    </row>
    <row r="88" spans="6:6">
      <c r="F88" s="11"/>
    </row>
    <row r="89" spans="6:6">
      <c r="F89" s="11"/>
    </row>
    <row r="90" spans="6:6">
      <c r="F90" s="11"/>
    </row>
    <row r="91" spans="6:6">
      <c r="F91" s="11"/>
    </row>
    <row r="92" spans="6:6">
      <c r="F92" s="11"/>
    </row>
    <row r="93" spans="6:6">
      <c r="F93" s="11"/>
    </row>
    <row r="94" spans="6:6">
      <c r="F94" s="11"/>
    </row>
  </sheetData>
  <mergeCells count="6">
    <mergeCell ref="H3:H4"/>
    <mergeCell ref="I3:I4"/>
    <mergeCell ref="E3:F3"/>
    <mergeCell ref="E4:F4"/>
    <mergeCell ref="L3:M3"/>
    <mergeCell ref="L4:M4"/>
  </mergeCells>
  <phoneticPr fontId="1" type="noConversion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S1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sunah</dc:creator>
  <cp:lastModifiedBy>User</cp:lastModifiedBy>
  <dcterms:created xsi:type="dcterms:W3CDTF">2022-05-24T08:51:01Z</dcterms:created>
  <dcterms:modified xsi:type="dcterms:W3CDTF">2023-03-21T05:03:26Z</dcterms:modified>
</cp:coreProperties>
</file>