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9200" yWindow="0" windowWidth="19200" windowHeight="15600"/>
  </bookViews>
  <sheets>
    <sheet name="data_new" sheetId="1" r:id="rId1"/>
  </sheets>
  <definedNames>
    <definedName name="_xlnm.Print_Area" localSheetId="0">data_new!$A$2:$AH$389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89" i="1" l="1"/>
  <c r="T389" i="1"/>
  <c r="S389" i="1"/>
  <c r="K389" i="1"/>
  <c r="J389" i="1"/>
  <c r="I389" i="1"/>
  <c r="U388" i="1"/>
  <c r="T388" i="1"/>
  <c r="S388" i="1"/>
  <c r="K388" i="1"/>
  <c r="J388" i="1"/>
  <c r="I388" i="1"/>
  <c r="U387" i="1"/>
  <c r="T387" i="1"/>
  <c r="S387" i="1"/>
  <c r="K387" i="1"/>
  <c r="J387" i="1"/>
  <c r="I387" i="1"/>
  <c r="U386" i="1"/>
  <c r="T386" i="1"/>
  <c r="S386" i="1"/>
  <c r="K386" i="1"/>
  <c r="J386" i="1"/>
  <c r="I386" i="1"/>
  <c r="U385" i="1"/>
  <c r="T385" i="1"/>
  <c r="S385" i="1"/>
  <c r="K385" i="1"/>
  <c r="J385" i="1"/>
  <c r="I385" i="1"/>
  <c r="U384" i="1"/>
  <c r="T384" i="1"/>
  <c r="S384" i="1"/>
  <c r="K384" i="1"/>
  <c r="J384" i="1"/>
  <c r="I384" i="1"/>
  <c r="U383" i="1"/>
  <c r="T383" i="1"/>
  <c r="S383" i="1"/>
  <c r="K383" i="1"/>
  <c r="J383" i="1"/>
  <c r="I383" i="1"/>
  <c r="U382" i="1"/>
  <c r="T382" i="1"/>
  <c r="S382" i="1"/>
  <c r="K382" i="1"/>
  <c r="J382" i="1"/>
  <c r="I382" i="1"/>
  <c r="U381" i="1"/>
  <c r="T381" i="1"/>
  <c r="S381" i="1"/>
  <c r="K381" i="1"/>
  <c r="J381" i="1"/>
  <c r="I381" i="1"/>
  <c r="U380" i="1"/>
  <c r="T380" i="1"/>
  <c r="S380" i="1"/>
  <c r="K380" i="1"/>
  <c r="J380" i="1"/>
  <c r="I380" i="1"/>
  <c r="U379" i="1"/>
  <c r="T379" i="1"/>
  <c r="S379" i="1"/>
  <c r="K379" i="1"/>
  <c r="J379" i="1"/>
  <c r="I379" i="1"/>
  <c r="U378" i="1"/>
  <c r="T378" i="1"/>
  <c r="S378" i="1"/>
  <c r="K378" i="1"/>
  <c r="U377" i="1"/>
  <c r="T377" i="1"/>
  <c r="S377" i="1"/>
  <c r="K377" i="1"/>
  <c r="J377" i="1"/>
  <c r="I377" i="1"/>
  <c r="U376" i="1"/>
  <c r="T376" i="1"/>
  <c r="S376" i="1"/>
  <c r="K376" i="1"/>
  <c r="J376" i="1"/>
  <c r="I376" i="1"/>
  <c r="U375" i="1"/>
  <c r="T375" i="1"/>
  <c r="S375" i="1"/>
  <c r="K375" i="1"/>
  <c r="J375" i="1"/>
  <c r="I375" i="1"/>
  <c r="U374" i="1"/>
  <c r="T374" i="1"/>
  <c r="S374" i="1"/>
  <c r="K374" i="1"/>
  <c r="J374" i="1"/>
  <c r="I374" i="1"/>
  <c r="U373" i="1"/>
  <c r="T373" i="1"/>
  <c r="S373" i="1"/>
  <c r="K373" i="1"/>
  <c r="J373" i="1"/>
  <c r="I373" i="1"/>
  <c r="G372" i="1"/>
  <c r="F372" i="1"/>
  <c r="E372" i="1"/>
  <c r="D372" i="1"/>
  <c r="K372" i="1" s="1"/>
  <c r="C372" i="1"/>
  <c r="B372" i="1"/>
  <c r="U371" i="1"/>
  <c r="T371" i="1"/>
  <c r="S371" i="1"/>
  <c r="Q371" i="1"/>
  <c r="P371" i="1"/>
  <c r="O371" i="1"/>
  <c r="N371" i="1"/>
  <c r="M371" i="1"/>
  <c r="L371" i="1"/>
  <c r="F371" i="1"/>
  <c r="E371" i="1"/>
  <c r="D371" i="1"/>
  <c r="K371" i="1" s="1"/>
  <c r="C371" i="1"/>
  <c r="J371" i="1" s="1"/>
  <c r="B371" i="1"/>
  <c r="I371" i="1" s="1"/>
  <c r="AG366" i="1"/>
  <c r="AH366" i="1" s="1"/>
  <c r="AF366" i="1"/>
  <c r="AE366" i="1"/>
  <c r="AD366" i="1"/>
  <c r="Y366" i="1"/>
  <c r="AC366" i="1" s="1"/>
  <c r="W366" i="1"/>
  <c r="V366" i="1"/>
  <c r="U366" i="1"/>
  <c r="T366" i="1"/>
  <c r="S366" i="1"/>
  <c r="R366" i="1"/>
  <c r="M366" i="1"/>
  <c r="AG365" i="1"/>
  <c r="AF365" i="1"/>
  <c r="AE365" i="1"/>
  <c r="AD365" i="1"/>
  <c r="Y365" i="1"/>
  <c r="AC365" i="1" s="1"/>
  <c r="W365" i="1"/>
  <c r="V365" i="1"/>
  <c r="U365" i="1"/>
  <c r="T365" i="1"/>
  <c r="S365" i="1"/>
  <c r="R365" i="1"/>
  <c r="M365" i="1"/>
  <c r="AG364" i="1"/>
  <c r="AF364" i="1"/>
  <c r="AE364" i="1"/>
  <c r="AD364" i="1"/>
  <c r="Y364" i="1"/>
  <c r="AC364" i="1" s="1"/>
  <c r="W364" i="1"/>
  <c r="V364" i="1"/>
  <c r="X364" i="1" s="1"/>
  <c r="U364" i="1"/>
  <c r="T364" i="1"/>
  <c r="S364" i="1"/>
  <c r="R364" i="1"/>
  <c r="M364" i="1"/>
  <c r="AG363" i="1"/>
  <c r="AH363" i="1" s="1"/>
  <c r="AF363" i="1"/>
  <c r="AE363" i="1"/>
  <c r="AD363" i="1"/>
  <c r="Y363" i="1"/>
  <c r="AC363" i="1" s="1"/>
  <c r="W363" i="1"/>
  <c r="V363" i="1"/>
  <c r="X363" i="1" s="1"/>
  <c r="U363" i="1"/>
  <c r="T363" i="1"/>
  <c r="S363" i="1"/>
  <c r="R363" i="1"/>
  <c r="M363" i="1"/>
  <c r="AG362" i="1"/>
  <c r="AF362" i="1"/>
  <c r="AE362" i="1"/>
  <c r="AD362" i="1"/>
  <c r="Y362" i="1"/>
  <c r="AC362" i="1" s="1"/>
  <c r="W362" i="1"/>
  <c r="V362" i="1"/>
  <c r="U362" i="1"/>
  <c r="T362" i="1"/>
  <c r="S362" i="1"/>
  <c r="R362" i="1"/>
  <c r="M362" i="1"/>
  <c r="AG361" i="1"/>
  <c r="AF361" i="1"/>
  <c r="AE361" i="1"/>
  <c r="AD361" i="1"/>
  <c r="Y361" i="1"/>
  <c r="AC361" i="1" s="1"/>
  <c r="W361" i="1"/>
  <c r="V361" i="1"/>
  <c r="U361" i="1"/>
  <c r="T361" i="1"/>
  <c r="S361" i="1"/>
  <c r="R361" i="1"/>
  <c r="M361" i="1"/>
  <c r="AG360" i="1"/>
  <c r="AF360" i="1"/>
  <c r="AE360" i="1"/>
  <c r="AD360" i="1"/>
  <c r="Y360" i="1"/>
  <c r="AC360" i="1" s="1"/>
  <c r="W360" i="1"/>
  <c r="V360" i="1"/>
  <c r="U360" i="1"/>
  <c r="T360" i="1"/>
  <c r="S360" i="1"/>
  <c r="R360" i="1"/>
  <c r="M360" i="1"/>
  <c r="AG359" i="1"/>
  <c r="AF359" i="1"/>
  <c r="AE359" i="1"/>
  <c r="AD359" i="1"/>
  <c r="Y359" i="1"/>
  <c r="AC359" i="1" s="1"/>
  <c r="W359" i="1"/>
  <c r="V359" i="1"/>
  <c r="U359" i="1"/>
  <c r="T359" i="1"/>
  <c r="S359" i="1"/>
  <c r="R359" i="1"/>
  <c r="M359" i="1"/>
  <c r="AG358" i="1"/>
  <c r="AF358" i="1"/>
  <c r="AE358" i="1"/>
  <c r="AD358" i="1"/>
  <c r="AC358" i="1"/>
  <c r="Y358" i="1"/>
  <c r="W358" i="1"/>
  <c r="V358" i="1"/>
  <c r="U358" i="1"/>
  <c r="T358" i="1"/>
  <c r="S358" i="1"/>
  <c r="R358" i="1"/>
  <c r="M358" i="1"/>
  <c r="AG357" i="1"/>
  <c r="AF357" i="1"/>
  <c r="AE357" i="1"/>
  <c r="AD357" i="1"/>
  <c r="Y357" i="1"/>
  <c r="AC357" i="1" s="1"/>
  <c r="W357" i="1"/>
  <c r="V357" i="1"/>
  <c r="U357" i="1"/>
  <c r="T357" i="1"/>
  <c r="S357" i="1"/>
  <c r="R357" i="1"/>
  <c r="M357" i="1"/>
  <c r="AG356" i="1"/>
  <c r="AF356" i="1"/>
  <c r="AE356" i="1"/>
  <c r="AD356" i="1"/>
  <c r="Y356" i="1"/>
  <c r="AC356" i="1" s="1"/>
  <c r="W356" i="1"/>
  <c r="V356" i="1"/>
  <c r="U356" i="1"/>
  <c r="T356" i="1"/>
  <c r="S356" i="1"/>
  <c r="X356" i="1" s="1"/>
  <c r="R356" i="1"/>
  <c r="M356" i="1"/>
  <c r="AG355" i="1"/>
  <c r="AF355" i="1"/>
  <c r="AE355" i="1"/>
  <c r="AD355" i="1"/>
  <c r="AH355" i="1" s="1"/>
  <c r="Y355" i="1"/>
  <c r="AC355" i="1" s="1"/>
  <c r="W355" i="1"/>
  <c r="V355" i="1"/>
  <c r="U355" i="1"/>
  <c r="T355" i="1"/>
  <c r="S355" i="1"/>
  <c r="R355" i="1"/>
  <c r="M355" i="1"/>
  <c r="AG354" i="1"/>
  <c r="AF354" i="1"/>
  <c r="AE354" i="1"/>
  <c r="AD354" i="1"/>
  <c r="Y354" i="1"/>
  <c r="AC354" i="1" s="1"/>
  <c r="W354" i="1"/>
  <c r="V354" i="1"/>
  <c r="U354" i="1"/>
  <c r="T354" i="1"/>
  <c r="S354" i="1"/>
  <c r="R354" i="1"/>
  <c r="M354" i="1"/>
  <c r="AG353" i="1"/>
  <c r="AF353" i="1"/>
  <c r="AE353" i="1"/>
  <c r="AD353" i="1"/>
  <c r="Y353" i="1"/>
  <c r="AC353" i="1" s="1"/>
  <c r="W353" i="1"/>
  <c r="V353" i="1"/>
  <c r="U353" i="1"/>
  <c r="T353" i="1"/>
  <c r="S353" i="1"/>
  <c r="R353" i="1"/>
  <c r="M353" i="1"/>
  <c r="AG352" i="1"/>
  <c r="AF352" i="1"/>
  <c r="AE352" i="1"/>
  <c r="AD352" i="1"/>
  <c r="Y352" i="1"/>
  <c r="AC352" i="1" s="1"/>
  <c r="W352" i="1"/>
  <c r="V352" i="1"/>
  <c r="U352" i="1"/>
  <c r="T352" i="1"/>
  <c r="S352" i="1"/>
  <c r="R352" i="1"/>
  <c r="M352" i="1"/>
  <c r="AG351" i="1"/>
  <c r="AF351" i="1"/>
  <c r="AE351" i="1"/>
  <c r="AD351" i="1"/>
  <c r="Y351" i="1"/>
  <c r="AC351" i="1" s="1"/>
  <c r="W351" i="1"/>
  <c r="V351" i="1"/>
  <c r="U351" i="1"/>
  <c r="T351" i="1"/>
  <c r="S351" i="1"/>
  <c r="R351" i="1"/>
  <c r="M351" i="1"/>
  <c r="AG350" i="1"/>
  <c r="AF350" i="1"/>
  <c r="AE350" i="1"/>
  <c r="AD350" i="1"/>
  <c r="Y350" i="1"/>
  <c r="AC350" i="1" s="1"/>
  <c r="W350" i="1"/>
  <c r="V350" i="1"/>
  <c r="U350" i="1"/>
  <c r="T350" i="1"/>
  <c r="S350" i="1"/>
  <c r="R350" i="1"/>
  <c r="M350" i="1"/>
  <c r="Q349" i="1"/>
  <c r="P349" i="1"/>
  <c r="O349" i="1"/>
  <c r="N349" i="1"/>
  <c r="L349" i="1"/>
  <c r="M349" i="1" s="1"/>
  <c r="K349" i="1"/>
  <c r="J349" i="1"/>
  <c r="I349" i="1"/>
  <c r="AG348" i="1"/>
  <c r="AF348" i="1"/>
  <c r="AE348" i="1"/>
  <c r="AD348" i="1"/>
  <c r="Y348" i="1"/>
  <c r="AC348" i="1" s="1"/>
  <c r="W348" i="1"/>
  <c r="V348" i="1"/>
  <c r="U348" i="1"/>
  <c r="T348" i="1"/>
  <c r="S348" i="1"/>
  <c r="R348" i="1"/>
  <c r="M348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R332" i="1"/>
  <c r="M332" i="1"/>
  <c r="H332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R307" i="1"/>
  <c r="Q307" i="1"/>
  <c r="P307" i="1"/>
  <c r="O307" i="1"/>
  <c r="N307" i="1"/>
  <c r="M307" i="1"/>
  <c r="L307" i="1"/>
  <c r="K307" i="1"/>
  <c r="K326" i="1" s="1"/>
  <c r="J307" i="1"/>
  <c r="I307" i="1"/>
  <c r="H307" i="1"/>
  <c r="G307" i="1"/>
  <c r="F307" i="1"/>
  <c r="E307" i="1"/>
  <c r="D307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R294" i="1"/>
  <c r="M294" i="1"/>
  <c r="H294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R269" i="1"/>
  <c r="Q269" i="1"/>
  <c r="P269" i="1"/>
  <c r="O269" i="1"/>
  <c r="N269" i="1"/>
  <c r="M269" i="1"/>
  <c r="L269" i="1"/>
  <c r="L288" i="1" s="1"/>
  <c r="K269" i="1"/>
  <c r="J269" i="1"/>
  <c r="I269" i="1"/>
  <c r="H269" i="1"/>
  <c r="G269" i="1"/>
  <c r="F269" i="1"/>
  <c r="E269" i="1"/>
  <c r="D269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AB248" i="1"/>
  <c r="AA248" i="1"/>
  <c r="Z248" i="1"/>
  <c r="Y248" i="1"/>
  <c r="X248" i="1"/>
  <c r="W248" i="1"/>
  <c r="V248" i="1"/>
  <c r="U248" i="1"/>
  <c r="T248" i="1"/>
  <c r="S248" i="1"/>
  <c r="AB247" i="1"/>
  <c r="AA247" i="1"/>
  <c r="Z247" i="1"/>
  <c r="Y247" i="1"/>
  <c r="X247" i="1"/>
  <c r="W247" i="1"/>
  <c r="V247" i="1"/>
  <c r="U247" i="1"/>
  <c r="T247" i="1"/>
  <c r="S247" i="1"/>
  <c r="AB246" i="1"/>
  <c r="AA246" i="1"/>
  <c r="Z246" i="1"/>
  <c r="Y246" i="1"/>
  <c r="X246" i="1"/>
  <c r="W246" i="1"/>
  <c r="V246" i="1"/>
  <c r="U246" i="1"/>
  <c r="T246" i="1"/>
  <c r="S246" i="1"/>
  <c r="AB245" i="1"/>
  <c r="AA245" i="1"/>
  <c r="Z245" i="1"/>
  <c r="Y245" i="1"/>
  <c r="X245" i="1"/>
  <c r="W245" i="1"/>
  <c r="V245" i="1"/>
  <c r="U245" i="1"/>
  <c r="T245" i="1"/>
  <c r="S245" i="1"/>
  <c r="AB244" i="1"/>
  <c r="AA244" i="1"/>
  <c r="Z244" i="1"/>
  <c r="Y244" i="1"/>
  <c r="X244" i="1"/>
  <c r="W244" i="1"/>
  <c r="V244" i="1"/>
  <c r="U244" i="1"/>
  <c r="T244" i="1"/>
  <c r="S244" i="1"/>
  <c r="AB243" i="1"/>
  <c r="AA243" i="1"/>
  <c r="Z243" i="1"/>
  <c r="Y243" i="1"/>
  <c r="X243" i="1"/>
  <c r="W243" i="1"/>
  <c r="V243" i="1"/>
  <c r="U243" i="1"/>
  <c r="T243" i="1"/>
  <c r="S243" i="1"/>
  <c r="AB242" i="1"/>
  <c r="AA242" i="1"/>
  <c r="Z242" i="1"/>
  <c r="Y242" i="1"/>
  <c r="X242" i="1"/>
  <c r="W242" i="1"/>
  <c r="V242" i="1"/>
  <c r="U242" i="1"/>
  <c r="T242" i="1"/>
  <c r="S242" i="1"/>
  <c r="AB241" i="1"/>
  <c r="AA241" i="1"/>
  <c r="Z241" i="1"/>
  <c r="Y241" i="1"/>
  <c r="X241" i="1"/>
  <c r="W241" i="1"/>
  <c r="V241" i="1"/>
  <c r="U241" i="1"/>
  <c r="T241" i="1"/>
  <c r="S241" i="1"/>
  <c r="AB240" i="1"/>
  <c r="AA240" i="1"/>
  <c r="Z240" i="1"/>
  <c r="Y240" i="1"/>
  <c r="X240" i="1"/>
  <c r="W240" i="1"/>
  <c r="V240" i="1"/>
  <c r="U240" i="1"/>
  <c r="T240" i="1"/>
  <c r="S240" i="1"/>
  <c r="AB239" i="1"/>
  <c r="AA239" i="1"/>
  <c r="Z239" i="1"/>
  <c r="Y239" i="1"/>
  <c r="X239" i="1"/>
  <c r="W239" i="1"/>
  <c r="V239" i="1"/>
  <c r="U239" i="1"/>
  <c r="T239" i="1"/>
  <c r="S239" i="1"/>
  <c r="AB238" i="1"/>
  <c r="AA238" i="1"/>
  <c r="Z238" i="1"/>
  <c r="Y238" i="1"/>
  <c r="X238" i="1"/>
  <c r="W238" i="1"/>
  <c r="V238" i="1"/>
  <c r="U238" i="1"/>
  <c r="T238" i="1"/>
  <c r="S238" i="1"/>
  <c r="AB237" i="1"/>
  <c r="W237" i="1"/>
  <c r="AB236" i="1"/>
  <c r="AA236" i="1"/>
  <c r="Z236" i="1"/>
  <c r="Y236" i="1"/>
  <c r="X236" i="1"/>
  <c r="W236" i="1"/>
  <c r="V236" i="1"/>
  <c r="U236" i="1"/>
  <c r="T236" i="1"/>
  <c r="S236" i="1"/>
  <c r="AB235" i="1"/>
  <c r="AA235" i="1"/>
  <c r="Z235" i="1"/>
  <c r="Y235" i="1"/>
  <c r="X235" i="1"/>
  <c r="W235" i="1"/>
  <c r="V235" i="1"/>
  <c r="U235" i="1"/>
  <c r="T235" i="1"/>
  <c r="S235" i="1"/>
  <c r="AB234" i="1"/>
  <c r="AA234" i="1"/>
  <c r="Z234" i="1"/>
  <c r="Y234" i="1"/>
  <c r="X234" i="1"/>
  <c r="W234" i="1"/>
  <c r="V234" i="1"/>
  <c r="U234" i="1"/>
  <c r="T234" i="1"/>
  <c r="S234" i="1"/>
  <c r="AB233" i="1"/>
  <c r="AA233" i="1"/>
  <c r="Z233" i="1"/>
  <c r="Y233" i="1"/>
  <c r="X233" i="1"/>
  <c r="W233" i="1"/>
  <c r="V233" i="1"/>
  <c r="U233" i="1"/>
  <c r="T233" i="1"/>
  <c r="S233" i="1"/>
  <c r="AB232" i="1"/>
  <c r="AA232" i="1"/>
  <c r="Z232" i="1"/>
  <c r="Y232" i="1"/>
  <c r="X232" i="1"/>
  <c r="W232" i="1"/>
  <c r="V232" i="1"/>
  <c r="U232" i="1"/>
  <c r="T232" i="1"/>
  <c r="S232" i="1"/>
  <c r="R231" i="1"/>
  <c r="Q231" i="1"/>
  <c r="P231" i="1"/>
  <c r="Z231" i="1" s="1"/>
  <c r="O231" i="1"/>
  <c r="N231" i="1"/>
  <c r="M231" i="1"/>
  <c r="L231" i="1"/>
  <c r="K231" i="1"/>
  <c r="J231" i="1"/>
  <c r="I231" i="1"/>
  <c r="H231" i="1"/>
  <c r="W349" i="1" s="1"/>
  <c r="G231" i="1"/>
  <c r="F231" i="1"/>
  <c r="AF349" i="1" s="1"/>
  <c r="E231" i="1"/>
  <c r="AE349" i="1" s="1"/>
  <c r="D231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AB223" i="1"/>
  <c r="AA223" i="1"/>
  <c r="Z223" i="1"/>
  <c r="Y223" i="1"/>
  <c r="X223" i="1"/>
  <c r="W223" i="1"/>
  <c r="V223" i="1"/>
  <c r="U223" i="1"/>
  <c r="T223" i="1"/>
  <c r="S223" i="1"/>
  <c r="AB221" i="1"/>
  <c r="AA221" i="1"/>
  <c r="Z221" i="1"/>
  <c r="Y221" i="1"/>
  <c r="X221" i="1"/>
  <c r="W221" i="1"/>
  <c r="V221" i="1"/>
  <c r="U221" i="1"/>
  <c r="T221" i="1"/>
  <c r="S221" i="1"/>
  <c r="AB220" i="1"/>
  <c r="AA220" i="1"/>
  <c r="Z220" i="1"/>
  <c r="Y220" i="1"/>
  <c r="X220" i="1"/>
  <c r="W220" i="1"/>
  <c r="V220" i="1"/>
  <c r="U220" i="1"/>
  <c r="T220" i="1"/>
  <c r="S220" i="1"/>
  <c r="AB219" i="1"/>
  <c r="AA219" i="1"/>
  <c r="Z219" i="1"/>
  <c r="Y219" i="1"/>
  <c r="X219" i="1"/>
  <c r="W219" i="1"/>
  <c r="V219" i="1"/>
  <c r="U219" i="1"/>
  <c r="T219" i="1"/>
  <c r="S219" i="1"/>
  <c r="AB218" i="1"/>
  <c r="AA218" i="1"/>
  <c r="Z218" i="1"/>
  <c r="Y218" i="1"/>
  <c r="X218" i="1"/>
  <c r="W218" i="1"/>
  <c r="V218" i="1"/>
  <c r="U218" i="1"/>
  <c r="T218" i="1"/>
  <c r="S218" i="1"/>
  <c r="AB217" i="1"/>
  <c r="AA217" i="1"/>
  <c r="Z217" i="1"/>
  <c r="Y217" i="1"/>
  <c r="X217" i="1"/>
  <c r="W217" i="1"/>
  <c r="V217" i="1"/>
  <c r="U217" i="1"/>
  <c r="T217" i="1"/>
  <c r="S217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R213" i="1"/>
  <c r="Q213" i="1"/>
  <c r="P213" i="1"/>
  <c r="Z213" i="1" s="1"/>
  <c r="O213" i="1"/>
  <c r="N213" i="1"/>
  <c r="M213" i="1"/>
  <c r="L213" i="1"/>
  <c r="K213" i="1"/>
  <c r="J213" i="1"/>
  <c r="I213" i="1"/>
  <c r="H213" i="1"/>
  <c r="G213" i="1"/>
  <c r="F213" i="1"/>
  <c r="E213" i="1"/>
  <c r="D213" i="1"/>
  <c r="S213" i="1" s="1"/>
  <c r="AB212" i="1"/>
  <c r="AA212" i="1"/>
  <c r="Z212" i="1"/>
  <c r="Y212" i="1"/>
  <c r="X212" i="1"/>
  <c r="W212" i="1"/>
  <c r="V212" i="1"/>
  <c r="U212" i="1"/>
  <c r="T212" i="1"/>
  <c r="S212" i="1"/>
  <c r="AB211" i="1"/>
  <c r="AA211" i="1"/>
  <c r="Z211" i="1"/>
  <c r="Y211" i="1"/>
  <c r="X211" i="1"/>
  <c r="W211" i="1"/>
  <c r="V211" i="1"/>
  <c r="U211" i="1"/>
  <c r="T211" i="1"/>
  <c r="S211" i="1"/>
  <c r="AB210" i="1"/>
  <c r="AA210" i="1"/>
  <c r="Z210" i="1"/>
  <c r="Y210" i="1"/>
  <c r="X210" i="1"/>
  <c r="W210" i="1"/>
  <c r="V210" i="1"/>
  <c r="U210" i="1"/>
  <c r="T210" i="1"/>
  <c r="S210" i="1"/>
  <c r="AB209" i="1"/>
  <c r="AA209" i="1"/>
  <c r="Z209" i="1"/>
  <c r="Y209" i="1"/>
  <c r="X209" i="1"/>
  <c r="W209" i="1"/>
  <c r="V209" i="1"/>
  <c r="U209" i="1"/>
  <c r="T209" i="1"/>
  <c r="S209" i="1"/>
  <c r="AB208" i="1"/>
  <c r="AA208" i="1"/>
  <c r="Z208" i="1"/>
  <c r="Y208" i="1"/>
  <c r="X208" i="1"/>
  <c r="W208" i="1"/>
  <c r="V208" i="1"/>
  <c r="U208" i="1"/>
  <c r="T208" i="1"/>
  <c r="S208" i="1"/>
  <c r="AB207" i="1"/>
  <c r="AA207" i="1"/>
  <c r="Z207" i="1"/>
  <c r="Y207" i="1"/>
  <c r="X207" i="1"/>
  <c r="W207" i="1"/>
  <c r="V207" i="1"/>
  <c r="U207" i="1"/>
  <c r="T207" i="1"/>
  <c r="S207" i="1"/>
  <c r="AB206" i="1"/>
  <c r="AA206" i="1"/>
  <c r="Z206" i="1"/>
  <c r="Y206" i="1"/>
  <c r="X206" i="1"/>
  <c r="W206" i="1"/>
  <c r="V206" i="1"/>
  <c r="U206" i="1"/>
  <c r="T206" i="1"/>
  <c r="S206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R202" i="1"/>
  <c r="Q202" i="1"/>
  <c r="P202" i="1"/>
  <c r="O202" i="1"/>
  <c r="N202" i="1"/>
  <c r="X202" i="1" s="1"/>
  <c r="M202" i="1"/>
  <c r="L202" i="1"/>
  <c r="K202" i="1"/>
  <c r="J202" i="1"/>
  <c r="I202" i="1"/>
  <c r="H202" i="1"/>
  <c r="G202" i="1"/>
  <c r="F202" i="1"/>
  <c r="E202" i="1"/>
  <c r="D202" i="1"/>
  <c r="AB201" i="1"/>
  <c r="AA201" i="1"/>
  <c r="Z201" i="1"/>
  <c r="Y201" i="1"/>
  <c r="X201" i="1"/>
  <c r="W201" i="1"/>
  <c r="V201" i="1"/>
  <c r="U201" i="1"/>
  <c r="T201" i="1"/>
  <c r="S201" i="1"/>
  <c r="AB200" i="1"/>
  <c r="AA200" i="1"/>
  <c r="Z200" i="1"/>
  <c r="Y200" i="1"/>
  <c r="X200" i="1"/>
  <c r="W200" i="1"/>
  <c r="V200" i="1"/>
  <c r="U200" i="1"/>
  <c r="T200" i="1"/>
  <c r="S200" i="1"/>
  <c r="AB199" i="1"/>
  <c r="AA199" i="1"/>
  <c r="Z199" i="1"/>
  <c r="Y199" i="1"/>
  <c r="X199" i="1"/>
  <c r="W199" i="1"/>
  <c r="V199" i="1"/>
  <c r="U199" i="1"/>
  <c r="T199" i="1"/>
  <c r="S199" i="1"/>
  <c r="AB198" i="1"/>
  <c r="AA198" i="1"/>
  <c r="Z198" i="1"/>
  <c r="Y198" i="1"/>
  <c r="X198" i="1"/>
  <c r="W198" i="1"/>
  <c r="V198" i="1"/>
  <c r="U198" i="1"/>
  <c r="T198" i="1"/>
  <c r="S198" i="1"/>
  <c r="AB197" i="1"/>
  <c r="AA197" i="1"/>
  <c r="Z197" i="1"/>
  <c r="Y197" i="1"/>
  <c r="X197" i="1"/>
  <c r="W197" i="1"/>
  <c r="V197" i="1"/>
  <c r="U197" i="1"/>
  <c r="T197" i="1"/>
  <c r="S197" i="1"/>
  <c r="AB196" i="1"/>
  <c r="AA196" i="1"/>
  <c r="Z196" i="1"/>
  <c r="Y196" i="1"/>
  <c r="X196" i="1"/>
  <c r="W196" i="1"/>
  <c r="V196" i="1"/>
  <c r="U196" i="1"/>
  <c r="T196" i="1"/>
  <c r="S196" i="1"/>
  <c r="AB195" i="1"/>
  <c r="AA195" i="1"/>
  <c r="Z195" i="1"/>
  <c r="Y195" i="1"/>
  <c r="X195" i="1"/>
  <c r="W195" i="1"/>
  <c r="V195" i="1"/>
  <c r="U195" i="1"/>
  <c r="T195" i="1"/>
  <c r="S195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AB190" i="1"/>
  <c r="AA190" i="1"/>
  <c r="Z190" i="1"/>
  <c r="Y190" i="1"/>
  <c r="X190" i="1"/>
  <c r="W190" i="1"/>
  <c r="V190" i="1"/>
  <c r="U190" i="1"/>
  <c r="T190" i="1"/>
  <c r="S190" i="1"/>
  <c r="AB189" i="1"/>
  <c r="AA189" i="1"/>
  <c r="Z189" i="1"/>
  <c r="Y189" i="1"/>
  <c r="X189" i="1"/>
  <c r="W189" i="1"/>
  <c r="V189" i="1"/>
  <c r="U189" i="1"/>
  <c r="T189" i="1"/>
  <c r="S189" i="1"/>
  <c r="AB188" i="1"/>
  <c r="AA188" i="1"/>
  <c r="Z188" i="1"/>
  <c r="Y188" i="1"/>
  <c r="X188" i="1"/>
  <c r="W188" i="1"/>
  <c r="V188" i="1"/>
  <c r="U188" i="1"/>
  <c r="T188" i="1"/>
  <c r="S188" i="1"/>
  <c r="AB187" i="1"/>
  <c r="AA187" i="1"/>
  <c r="Z187" i="1"/>
  <c r="Y187" i="1"/>
  <c r="X187" i="1"/>
  <c r="W187" i="1"/>
  <c r="V187" i="1"/>
  <c r="U187" i="1"/>
  <c r="T187" i="1"/>
  <c r="S187" i="1"/>
  <c r="AB186" i="1"/>
  <c r="AA186" i="1"/>
  <c r="Z186" i="1"/>
  <c r="Y186" i="1"/>
  <c r="X186" i="1"/>
  <c r="W186" i="1"/>
  <c r="V186" i="1"/>
  <c r="U186" i="1"/>
  <c r="T186" i="1"/>
  <c r="S186" i="1"/>
  <c r="AB185" i="1"/>
  <c r="AA185" i="1"/>
  <c r="Z185" i="1"/>
  <c r="Y185" i="1"/>
  <c r="X185" i="1"/>
  <c r="W185" i="1"/>
  <c r="V185" i="1"/>
  <c r="U185" i="1"/>
  <c r="T185" i="1"/>
  <c r="S185" i="1"/>
  <c r="AB184" i="1"/>
  <c r="AA184" i="1"/>
  <c r="Z184" i="1"/>
  <c r="Y184" i="1"/>
  <c r="X184" i="1"/>
  <c r="W184" i="1"/>
  <c r="V184" i="1"/>
  <c r="U184" i="1"/>
  <c r="T184" i="1"/>
  <c r="S184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R180" i="1"/>
  <c r="Q180" i="1"/>
  <c r="P180" i="1"/>
  <c r="Z180" i="1" s="1"/>
  <c r="O180" i="1"/>
  <c r="N180" i="1"/>
  <c r="M180" i="1"/>
  <c r="L180" i="1"/>
  <c r="K180" i="1"/>
  <c r="J180" i="1"/>
  <c r="Y180" i="1" s="1"/>
  <c r="I180" i="1"/>
  <c r="H180" i="1"/>
  <c r="G180" i="1"/>
  <c r="F180" i="1"/>
  <c r="E180" i="1"/>
  <c r="D180" i="1"/>
  <c r="AB179" i="1"/>
  <c r="AA179" i="1"/>
  <c r="Z179" i="1"/>
  <c r="Y179" i="1"/>
  <c r="X179" i="1"/>
  <c r="W179" i="1"/>
  <c r="V179" i="1"/>
  <c r="U179" i="1"/>
  <c r="T179" i="1"/>
  <c r="S179" i="1"/>
  <c r="AB178" i="1"/>
  <c r="AA178" i="1"/>
  <c r="Z178" i="1"/>
  <c r="Y178" i="1"/>
  <c r="X178" i="1"/>
  <c r="W178" i="1"/>
  <c r="V178" i="1"/>
  <c r="U178" i="1"/>
  <c r="T178" i="1"/>
  <c r="S178" i="1"/>
  <c r="AB177" i="1"/>
  <c r="AA177" i="1"/>
  <c r="Z177" i="1"/>
  <c r="Y177" i="1"/>
  <c r="X177" i="1"/>
  <c r="W177" i="1"/>
  <c r="V177" i="1"/>
  <c r="U177" i="1"/>
  <c r="T177" i="1"/>
  <c r="S177" i="1"/>
  <c r="AB176" i="1"/>
  <c r="AA176" i="1"/>
  <c r="Z176" i="1"/>
  <c r="Y176" i="1"/>
  <c r="X176" i="1"/>
  <c r="W176" i="1"/>
  <c r="V176" i="1"/>
  <c r="U176" i="1"/>
  <c r="T176" i="1"/>
  <c r="S176" i="1"/>
  <c r="AB175" i="1"/>
  <c r="AA175" i="1"/>
  <c r="Z175" i="1"/>
  <c r="Y175" i="1"/>
  <c r="X175" i="1"/>
  <c r="W175" i="1"/>
  <c r="V175" i="1"/>
  <c r="U175" i="1"/>
  <c r="T175" i="1"/>
  <c r="S175" i="1"/>
  <c r="AB174" i="1"/>
  <c r="AA174" i="1"/>
  <c r="Z174" i="1"/>
  <c r="Y174" i="1"/>
  <c r="X174" i="1"/>
  <c r="W174" i="1"/>
  <c r="V174" i="1"/>
  <c r="U174" i="1"/>
  <c r="T174" i="1"/>
  <c r="S174" i="1"/>
  <c r="AB173" i="1"/>
  <c r="AA173" i="1"/>
  <c r="Z173" i="1"/>
  <c r="Y173" i="1"/>
  <c r="X173" i="1"/>
  <c r="W173" i="1"/>
  <c r="V173" i="1"/>
  <c r="U173" i="1"/>
  <c r="T173" i="1"/>
  <c r="S173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AB168" i="1"/>
  <c r="AA168" i="1"/>
  <c r="Z168" i="1"/>
  <c r="Y168" i="1"/>
  <c r="X168" i="1"/>
  <c r="W168" i="1"/>
  <c r="V168" i="1"/>
  <c r="U168" i="1"/>
  <c r="T168" i="1"/>
  <c r="S168" i="1"/>
  <c r="AB167" i="1"/>
  <c r="AA167" i="1"/>
  <c r="Z167" i="1"/>
  <c r="Y167" i="1"/>
  <c r="X167" i="1"/>
  <c r="W167" i="1"/>
  <c r="V167" i="1"/>
  <c r="U167" i="1"/>
  <c r="T167" i="1"/>
  <c r="S167" i="1"/>
  <c r="AB166" i="1"/>
  <c r="AA166" i="1"/>
  <c r="Z166" i="1"/>
  <c r="Y166" i="1"/>
  <c r="X166" i="1"/>
  <c r="W166" i="1"/>
  <c r="V166" i="1"/>
  <c r="U166" i="1"/>
  <c r="T166" i="1"/>
  <c r="S166" i="1"/>
  <c r="AB165" i="1"/>
  <c r="AA165" i="1"/>
  <c r="Z165" i="1"/>
  <c r="Y165" i="1"/>
  <c r="X165" i="1"/>
  <c r="W165" i="1"/>
  <c r="V165" i="1"/>
  <c r="U165" i="1"/>
  <c r="T165" i="1"/>
  <c r="S165" i="1"/>
  <c r="AB164" i="1"/>
  <c r="AA164" i="1"/>
  <c r="Z164" i="1"/>
  <c r="Y164" i="1"/>
  <c r="X164" i="1"/>
  <c r="W164" i="1"/>
  <c r="V164" i="1"/>
  <c r="U164" i="1"/>
  <c r="T164" i="1"/>
  <c r="S164" i="1"/>
  <c r="AB163" i="1"/>
  <c r="AA163" i="1"/>
  <c r="Z163" i="1"/>
  <c r="Y163" i="1"/>
  <c r="X163" i="1"/>
  <c r="W163" i="1"/>
  <c r="V163" i="1"/>
  <c r="U163" i="1"/>
  <c r="T163" i="1"/>
  <c r="S163" i="1"/>
  <c r="AB162" i="1"/>
  <c r="AA162" i="1"/>
  <c r="Z162" i="1"/>
  <c r="Y162" i="1"/>
  <c r="X162" i="1"/>
  <c r="W162" i="1"/>
  <c r="V162" i="1"/>
  <c r="U162" i="1"/>
  <c r="T162" i="1"/>
  <c r="S162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AB157" i="1"/>
  <c r="AA157" i="1"/>
  <c r="Z157" i="1"/>
  <c r="Y157" i="1"/>
  <c r="X157" i="1"/>
  <c r="W157" i="1"/>
  <c r="V157" i="1"/>
  <c r="U157" i="1"/>
  <c r="T157" i="1"/>
  <c r="S157" i="1"/>
  <c r="AB156" i="1"/>
  <c r="AA156" i="1"/>
  <c r="Z156" i="1"/>
  <c r="Y156" i="1"/>
  <c r="X156" i="1"/>
  <c r="W156" i="1"/>
  <c r="V156" i="1"/>
  <c r="U156" i="1"/>
  <c r="T156" i="1"/>
  <c r="S156" i="1"/>
  <c r="AB155" i="1"/>
  <c r="AA155" i="1"/>
  <c r="Z155" i="1"/>
  <c r="Y155" i="1"/>
  <c r="X155" i="1"/>
  <c r="W155" i="1"/>
  <c r="V155" i="1"/>
  <c r="U155" i="1"/>
  <c r="T155" i="1"/>
  <c r="S155" i="1"/>
  <c r="AB154" i="1"/>
  <c r="AA154" i="1"/>
  <c r="Z154" i="1"/>
  <c r="Y154" i="1"/>
  <c r="X154" i="1"/>
  <c r="W154" i="1"/>
  <c r="V154" i="1"/>
  <c r="U154" i="1"/>
  <c r="T154" i="1"/>
  <c r="S154" i="1"/>
  <c r="AB153" i="1"/>
  <c r="AA153" i="1"/>
  <c r="Z153" i="1"/>
  <c r="Y153" i="1"/>
  <c r="X153" i="1"/>
  <c r="W153" i="1"/>
  <c r="V153" i="1"/>
  <c r="U153" i="1"/>
  <c r="T153" i="1"/>
  <c r="S153" i="1"/>
  <c r="AB152" i="1"/>
  <c r="AA152" i="1"/>
  <c r="Z152" i="1"/>
  <c r="Y152" i="1"/>
  <c r="X152" i="1"/>
  <c r="W152" i="1"/>
  <c r="V152" i="1"/>
  <c r="U152" i="1"/>
  <c r="T152" i="1"/>
  <c r="S152" i="1"/>
  <c r="AB151" i="1"/>
  <c r="AA151" i="1"/>
  <c r="Z151" i="1"/>
  <c r="Y151" i="1"/>
  <c r="X151" i="1"/>
  <c r="W151" i="1"/>
  <c r="V151" i="1"/>
  <c r="U151" i="1"/>
  <c r="T151" i="1"/>
  <c r="S151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U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AB146" i="1"/>
  <c r="AA146" i="1"/>
  <c r="Z146" i="1"/>
  <c r="Y146" i="1"/>
  <c r="X146" i="1"/>
  <c r="W146" i="1"/>
  <c r="V146" i="1"/>
  <c r="U146" i="1"/>
  <c r="T146" i="1"/>
  <c r="S146" i="1"/>
  <c r="AB145" i="1"/>
  <c r="AA145" i="1"/>
  <c r="Z145" i="1"/>
  <c r="Y145" i="1"/>
  <c r="X145" i="1"/>
  <c r="W145" i="1"/>
  <c r="V145" i="1"/>
  <c r="U145" i="1"/>
  <c r="T145" i="1"/>
  <c r="S145" i="1"/>
  <c r="AB144" i="1"/>
  <c r="AA144" i="1"/>
  <c r="Z144" i="1"/>
  <c r="Y144" i="1"/>
  <c r="X144" i="1"/>
  <c r="W144" i="1"/>
  <c r="V144" i="1"/>
  <c r="U144" i="1"/>
  <c r="T144" i="1"/>
  <c r="S144" i="1"/>
  <c r="AB143" i="1"/>
  <c r="AA143" i="1"/>
  <c r="Z143" i="1"/>
  <c r="Y143" i="1"/>
  <c r="X143" i="1"/>
  <c r="W143" i="1"/>
  <c r="V143" i="1"/>
  <c r="U143" i="1"/>
  <c r="T143" i="1"/>
  <c r="S143" i="1"/>
  <c r="AB142" i="1"/>
  <c r="AA142" i="1"/>
  <c r="Z142" i="1"/>
  <c r="Y142" i="1"/>
  <c r="X142" i="1"/>
  <c r="W142" i="1"/>
  <c r="V142" i="1"/>
  <c r="U142" i="1"/>
  <c r="T142" i="1"/>
  <c r="S142" i="1"/>
  <c r="AB141" i="1"/>
  <c r="AA141" i="1"/>
  <c r="Z141" i="1"/>
  <c r="Y141" i="1"/>
  <c r="X141" i="1"/>
  <c r="W141" i="1"/>
  <c r="V141" i="1"/>
  <c r="U141" i="1"/>
  <c r="T141" i="1"/>
  <c r="S141" i="1"/>
  <c r="AB140" i="1"/>
  <c r="AA140" i="1"/>
  <c r="Z140" i="1"/>
  <c r="Y140" i="1"/>
  <c r="X140" i="1"/>
  <c r="W140" i="1"/>
  <c r="V140" i="1"/>
  <c r="U140" i="1"/>
  <c r="T140" i="1"/>
  <c r="S140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R136" i="1"/>
  <c r="W136" i="1" s="1"/>
  <c r="Q136" i="1"/>
  <c r="P136" i="1"/>
  <c r="Z136" i="1" s="1"/>
  <c r="O136" i="1"/>
  <c r="Y136" i="1" s="1"/>
  <c r="N136" i="1"/>
  <c r="M136" i="1"/>
  <c r="L136" i="1"/>
  <c r="K136" i="1"/>
  <c r="J136" i="1"/>
  <c r="I136" i="1"/>
  <c r="H136" i="1"/>
  <c r="G136" i="1"/>
  <c r="F136" i="1"/>
  <c r="E136" i="1"/>
  <c r="D136" i="1"/>
  <c r="AB135" i="1"/>
  <c r="AA135" i="1"/>
  <c r="Z135" i="1"/>
  <c r="Y135" i="1"/>
  <c r="X135" i="1"/>
  <c r="W135" i="1"/>
  <c r="V135" i="1"/>
  <c r="U135" i="1"/>
  <c r="T135" i="1"/>
  <c r="S135" i="1"/>
  <c r="AB134" i="1"/>
  <c r="AA134" i="1"/>
  <c r="Z134" i="1"/>
  <c r="Y134" i="1"/>
  <c r="X134" i="1"/>
  <c r="W134" i="1"/>
  <c r="V134" i="1"/>
  <c r="U134" i="1"/>
  <c r="T134" i="1"/>
  <c r="S134" i="1"/>
  <c r="AB133" i="1"/>
  <c r="AA133" i="1"/>
  <c r="Z133" i="1"/>
  <c r="Y133" i="1"/>
  <c r="X133" i="1"/>
  <c r="W133" i="1"/>
  <c r="V133" i="1"/>
  <c r="U133" i="1"/>
  <c r="T133" i="1"/>
  <c r="S133" i="1"/>
  <c r="AB132" i="1"/>
  <c r="AA132" i="1"/>
  <c r="Z132" i="1"/>
  <c r="Y132" i="1"/>
  <c r="X132" i="1"/>
  <c r="W132" i="1"/>
  <c r="V132" i="1"/>
  <c r="U132" i="1"/>
  <c r="T132" i="1"/>
  <c r="S132" i="1"/>
  <c r="AB131" i="1"/>
  <c r="AA131" i="1"/>
  <c r="Z131" i="1"/>
  <c r="Y131" i="1"/>
  <c r="X131" i="1"/>
  <c r="W131" i="1"/>
  <c r="V131" i="1"/>
  <c r="U131" i="1"/>
  <c r="T131" i="1"/>
  <c r="S131" i="1"/>
  <c r="AB130" i="1"/>
  <c r="AA130" i="1"/>
  <c r="Z130" i="1"/>
  <c r="Y130" i="1"/>
  <c r="X130" i="1"/>
  <c r="W130" i="1"/>
  <c r="V130" i="1"/>
  <c r="U130" i="1"/>
  <c r="T130" i="1"/>
  <c r="S130" i="1"/>
  <c r="AB129" i="1"/>
  <c r="AA129" i="1"/>
  <c r="Z129" i="1"/>
  <c r="Y129" i="1"/>
  <c r="X129" i="1"/>
  <c r="W129" i="1"/>
  <c r="V129" i="1"/>
  <c r="U129" i="1"/>
  <c r="T129" i="1"/>
  <c r="S129" i="1"/>
  <c r="AB127" i="1"/>
  <c r="AA127" i="1"/>
  <c r="Z127" i="1"/>
  <c r="Y127" i="1"/>
  <c r="X127" i="1"/>
  <c r="W127" i="1"/>
  <c r="V127" i="1"/>
  <c r="U127" i="1"/>
  <c r="T127" i="1"/>
  <c r="S127" i="1"/>
  <c r="AB126" i="1"/>
  <c r="AA126" i="1"/>
  <c r="Z126" i="1"/>
  <c r="Y126" i="1"/>
  <c r="X126" i="1"/>
  <c r="W126" i="1"/>
  <c r="V126" i="1"/>
  <c r="U126" i="1"/>
  <c r="T126" i="1"/>
  <c r="S126" i="1"/>
  <c r="AB125" i="1"/>
  <c r="AA125" i="1"/>
  <c r="Z125" i="1"/>
  <c r="Y125" i="1"/>
  <c r="X125" i="1"/>
  <c r="W125" i="1"/>
  <c r="V125" i="1"/>
  <c r="U125" i="1"/>
  <c r="T125" i="1"/>
  <c r="S125" i="1"/>
  <c r="AB124" i="1"/>
  <c r="AA124" i="1"/>
  <c r="Z124" i="1"/>
  <c r="Y124" i="1"/>
  <c r="X124" i="1"/>
  <c r="W124" i="1"/>
  <c r="V124" i="1"/>
  <c r="U124" i="1"/>
  <c r="T124" i="1"/>
  <c r="S124" i="1"/>
  <c r="AB123" i="1"/>
  <c r="AA123" i="1"/>
  <c r="Z123" i="1"/>
  <c r="Y123" i="1"/>
  <c r="X123" i="1"/>
  <c r="W123" i="1"/>
  <c r="V123" i="1"/>
  <c r="U123" i="1"/>
  <c r="T123" i="1"/>
  <c r="S123" i="1"/>
  <c r="AB122" i="1"/>
  <c r="AA122" i="1"/>
  <c r="Z122" i="1"/>
  <c r="Y122" i="1"/>
  <c r="X122" i="1"/>
  <c r="W122" i="1"/>
  <c r="V122" i="1"/>
  <c r="U122" i="1"/>
  <c r="T122" i="1"/>
  <c r="S122" i="1"/>
  <c r="AB121" i="1"/>
  <c r="AA121" i="1"/>
  <c r="Z121" i="1"/>
  <c r="Y121" i="1"/>
  <c r="X121" i="1"/>
  <c r="W121" i="1"/>
  <c r="V121" i="1"/>
  <c r="U121" i="1"/>
  <c r="T121" i="1"/>
  <c r="S121" i="1"/>
  <c r="AB120" i="1"/>
  <c r="AA120" i="1"/>
  <c r="Z120" i="1"/>
  <c r="Y120" i="1"/>
  <c r="X120" i="1"/>
  <c r="W120" i="1"/>
  <c r="V120" i="1"/>
  <c r="U120" i="1"/>
  <c r="T120" i="1"/>
  <c r="S120" i="1"/>
  <c r="AB119" i="1"/>
  <c r="AA119" i="1"/>
  <c r="Z119" i="1"/>
  <c r="Y119" i="1"/>
  <c r="X119" i="1"/>
  <c r="W119" i="1"/>
  <c r="V119" i="1"/>
  <c r="U119" i="1"/>
  <c r="T119" i="1"/>
  <c r="S119" i="1"/>
  <c r="AB117" i="1"/>
  <c r="AA117" i="1"/>
  <c r="Z117" i="1"/>
  <c r="Y117" i="1"/>
  <c r="X117" i="1"/>
  <c r="W117" i="1"/>
  <c r="V117" i="1"/>
  <c r="U117" i="1"/>
  <c r="T117" i="1"/>
  <c r="S117" i="1"/>
  <c r="AB116" i="1"/>
  <c r="AA116" i="1"/>
  <c r="Z116" i="1"/>
  <c r="Y116" i="1"/>
  <c r="X116" i="1"/>
  <c r="W116" i="1"/>
  <c r="V116" i="1"/>
  <c r="U116" i="1"/>
  <c r="T116" i="1"/>
  <c r="S116" i="1"/>
  <c r="AB115" i="1"/>
  <c r="AA115" i="1"/>
  <c r="Z115" i="1"/>
  <c r="Y115" i="1"/>
  <c r="X115" i="1"/>
  <c r="W115" i="1"/>
  <c r="V115" i="1"/>
  <c r="U115" i="1"/>
  <c r="T115" i="1"/>
  <c r="S115" i="1"/>
  <c r="AB114" i="1"/>
  <c r="AA114" i="1"/>
  <c r="Z114" i="1"/>
  <c r="Y114" i="1"/>
  <c r="X114" i="1"/>
  <c r="W114" i="1"/>
  <c r="V114" i="1"/>
  <c r="U114" i="1"/>
  <c r="T114" i="1"/>
  <c r="S114" i="1"/>
  <c r="AB113" i="1"/>
  <c r="AA113" i="1"/>
  <c r="Z113" i="1"/>
  <c r="Y113" i="1"/>
  <c r="X113" i="1"/>
  <c r="W113" i="1"/>
  <c r="V113" i="1"/>
  <c r="U113" i="1"/>
  <c r="T113" i="1"/>
  <c r="S113" i="1"/>
  <c r="AB112" i="1"/>
  <c r="AA112" i="1"/>
  <c r="Z112" i="1"/>
  <c r="Y112" i="1"/>
  <c r="X112" i="1"/>
  <c r="W112" i="1"/>
  <c r="V112" i="1"/>
  <c r="U112" i="1"/>
  <c r="T112" i="1"/>
  <c r="S112" i="1"/>
  <c r="AB111" i="1"/>
  <c r="AA111" i="1"/>
  <c r="Z111" i="1"/>
  <c r="Y111" i="1"/>
  <c r="X111" i="1"/>
  <c r="W111" i="1"/>
  <c r="V111" i="1"/>
  <c r="U111" i="1"/>
  <c r="T111" i="1"/>
  <c r="S111" i="1"/>
  <c r="AB110" i="1"/>
  <c r="AA110" i="1"/>
  <c r="Z110" i="1"/>
  <c r="Y110" i="1"/>
  <c r="X110" i="1"/>
  <c r="W110" i="1"/>
  <c r="V110" i="1"/>
  <c r="U110" i="1"/>
  <c r="T110" i="1"/>
  <c r="S110" i="1"/>
  <c r="AB109" i="1"/>
  <c r="AA109" i="1"/>
  <c r="Z109" i="1"/>
  <c r="Y109" i="1"/>
  <c r="X109" i="1"/>
  <c r="W109" i="1"/>
  <c r="V109" i="1"/>
  <c r="U109" i="1"/>
  <c r="T109" i="1"/>
  <c r="S109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B94" i="1"/>
  <c r="AA94" i="1"/>
  <c r="Z94" i="1"/>
  <c r="Y94" i="1"/>
  <c r="X94" i="1"/>
  <c r="W94" i="1"/>
  <c r="V94" i="1"/>
  <c r="U94" i="1"/>
  <c r="T94" i="1"/>
  <c r="S94" i="1"/>
  <c r="AB93" i="1"/>
  <c r="AA93" i="1"/>
  <c r="Z93" i="1"/>
  <c r="Y93" i="1"/>
  <c r="X93" i="1"/>
  <c r="W93" i="1"/>
  <c r="V93" i="1"/>
  <c r="U93" i="1"/>
  <c r="T93" i="1"/>
  <c r="S93" i="1"/>
  <c r="AB92" i="1"/>
  <c r="AA92" i="1"/>
  <c r="Z92" i="1"/>
  <c r="Y92" i="1"/>
  <c r="X92" i="1"/>
  <c r="W92" i="1"/>
  <c r="V92" i="1"/>
  <c r="U92" i="1"/>
  <c r="T92" i="1"/>
  <c r="S92" i="1"/>
  <c r="AB91" i="1"/>
  <c r="AA91" i="1"/>
  <c r="Z91" i="1"/>
  <c r="Y91" i="1"/>
  <c r="X91" i="1"/>
  <c r="W91" i="1"/>
  <c r="V91" i="1"/>
  <c r="U91" i="1"/>
  <c r="T91" i="1"/>
  <c r="S91" i="1"/>
  <c r="AB90" i="1"/>
  <c r="AA90" i="1"/>
  <c r="Z90" i="1"/>
  <c r="Y90" i="1"/>
  <c r="X90" i="1"/>
  <c r="W90" i="1"/>
  <c r="V90" i="1"/>
  <c r="U90" i="1"/>
  <c r="T90" i="1"/>
  <c r="S90" i="1"/>
  <c r="AB89" i="1"/>
  <c r="AA89" i="1"/>
  <c r="Z89" i="1"/>
  <c r="Y89" i="1"/>
  <c r="X89" i="1"/>
  <c r="W89" i="1"/>
  <c r="V89" i="1"/>
  <c r="U89" i="1"/>
  <c r="T89" i="1"/>
  <c r="S89" i="1"/>
  <c r="AB88" i="1"/>
  <c r="AA88" i="1"/>
  <c r="Z88" i="1"/>
  <c r="Y88" i="1"/>
  <c r="X88" i="1"/>
  <c r="W88" i="1"/>
  <c r="V88" i="1"/>
  <c r="U88" i="1"/>
  <c r="T88" i="1"/>
  <c r="S88" i="1"/>
  <c r="AB87" i="1"/>
  <c r="AA87" i="1"/>
  <c r="Z87" i="1"/>
  <c r="Y87" i="1"/>
  <c r="X87" i="1"/>
  <c r="W87" i="1"/>
  <c r="V87" i="1"/>
  <c r="U87" i="1"/>
  <c r="T87" i="1"/>
  <c r="S87" i="1"/>
  <c r="AB86" i="1"/>
  <c r="AA86" i="1"/>
  <c r="Z86" i="1"/>
  <c r="Y86" i="1"/>
  <c r="X86" i="1"/>
  <c r="W86" i="1"/>
  <c r="V86" i="1"/>
  <c r="U86" i="1"/>
  <c r="T86" i="1"/>
  <c r="S86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R71" i="1"/>
  <c r="Q71" i="1"/>
  <c r="P71" i="1"/>
  <c r="O71" i="1"/>
  <c r="N71" i="1"/>
  <c r="M71" i="1"/>
  <c r="L71" i="1"/>
  <c r="K71" i="1"/>
  <c r="J71" i="1"/>
  <c r="I71" i="1"/>
  <c r="H71" i="1"/>
  <c r="G71" i="1"/>
  <c r="V71" i="1" s="1"/>
  <c r="F71" i="1"/>
  <c r="E71" i="1"/>
  <c r="D71" i="1"/>
  <c r="AB70" i="1"/>
  <c r="AA70" i="1"/>
  <c r="Z70" i="1"/>
  <c r="Y70" i="1"/>
  <c r="X70" i="1"/>
  <c r="W70" i="1"/>
  <c r="V70" i="1"/>
  <c r="U70" i="1"/>
  <c r="T70" i="1"/>
  <c r="S70" i="1"/>
  <c r="AB69" i="1"/>
  <c r="AA69" i="1"/>
  <c r="Z69" i="1"/>
  <c r="Y69" i="1"/>
  <c r="X69" i="1"/>
  <c r="W69" i="1"/>
  <c r="V69" i="1"/>
  <c r="U69" i="1"/>
  <c r="T69" i="1"/>
  <c r="S69" i="1"/>
  <c r="AB68" i="1"/>
  <c r="AA68" i="1"/>
  <c r="Z68" i="1"/>
  <c r="Y68" i="1"/>
  <c r="X68" i="1"/>
  <c r="W68" i="1"/>
  <c r="V68" i="1"/>
  <c r="U68" i="1"/>
  <c r="T68" i="1"/>
  <c r="S68" i="1"/>
  <c r="AB67" i="1"/>
  <c r="AA67" i="1"/>
  <c r="Z67" i="1"/>
  <c r="Y67" i="1"/>
  <c r="X67" i="1"/>
  <c r="W67" i="1"/>
  <c r="V67" i="1"/>
  <c r="U67" i="1"/>
  <c r="T67" i="1"/>
  <c r="S67" i="1"/>
  <c r="AB66" i="1"/>
  <c r="AA66" i="1"/>
  <c r="Z66" i="1"/>
  <c r="Z77" i="1" s="1"/>
  <c r="Y66" i="1"/>
  <c r="X66" i="1"/>
  <c r="W66" i="1"/>
  <c r="V66" i="1"/>
  <c r="U66" i="1"/>
  <c r="T66" i="1"/>
  <c r="S66" i="1"/>
  <c r="AB65" i="1"/>
  <c r="AA65" i="1"/>
  <c r="Z65" i="1"/>
  <c r="Y65" i="1"/>
  <c r="X65" i="1"/>
  <c r="W65" i="1"/>
  <c r="V65" i="1"/>
  <c r="U65" i="1"/>
  <c r="T65" i="1"/>
  <c r="S65" i="1"/>
  <c r="P64" i="1"/>
  <c r="O64" i="1"/>
  <c r="N64" i="1"/>
  <c r="M64" i="1"/>
  <c r="L64" i="1"/>
  <c r="AA64" i="1" s="1"/>
  <c r="K64" i="1"/>
  <c r="J64" i="1"/>
  <c r="I64" i="1"/>
  <c r="H64" i="1"/>
  <c r="W64" i="1" s="1"/>
  <c r="G64" i="1"/>
  <c r="V64" i="1" s="1"/>
  <c r="F64" i="1"/>
  <c r="E64" i="1"/>
  <c r="D64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R60" i="1"/>
  <c r="AB60" i="1" s="1"/>
  <c r="Q60" i="1"/>
  <c r="V60" i="1" s="1"/>
  <c r="P60" i="1"/>
  <c r="O60" i="1"/>
  <c r="N60" i="1"/>
  <c r="M60" i="1"/>
  <c r="L60" i="1"/>
  <c r="K60" i="1"/>
  <c r="J60" i="1"/>
  <c r="I60" i="1"/>
  <c r="H60" i="1"/>
  <c r="G60" i="1"/>
  <c r="F60" i="1"/>
  <c r="E60" i="1"/>
  <c r="E82" i="1" s="1"/>
  <c r="D60" i="1"/>
  <c r="AB59" i="1"/>
  <c r="AA59" i="1"/>
  <c r="Z59" i="1"/>
  <c r="Y59" i="1"/>
  <c r="X59" i="1"/>
  <c r="W59" i="1"/>
  <c r="V59" i="1"/>
  <c r="U59" i="1"/>
  <c r="T59" i="1"/>
  <c r="S59" i="1"/>
  <c r="AB58" i="1"/>
  <c r="AA58" i="1"/>
  <c r="Z58" i="1"/>
  <c r="Y58" i="1"/>
  <c r="X58" i="1"/>
  <c r="W58" i="1"/>
  <c r="V58" i="1"/>
  <c r="U58" i="1"/>
  <c r="T58" i="1"/>
  <c r="S58" i="1"/>
  <c r="AB57" i="1"/>
  <c r="AA57" i="1"/>
  <c r="Z57" i="1"/>
  <c r="Y57" i="1"/>
  <c r="X57" i="1"/>
  <c r="W57" i="1"/>
  <c r="V57" i="1"/>
  <c r="U57" i="1"/>
  <c r="T57" i="1"/>
  <c r="S57" i="1"/>
  <c r="AB56" i="1"/>
  <c r="AA56" i="1"/>
  <c r="Z56" i="1"/>
  <c r="Y56" i="1"/>
  <c r="X56" i="1"/>
  <c r="W56" i="1"/>
  <c r="V56" i="1"/>
  <c r="U56" i="1"/>
  <c r="T56" i="1"/>
  <c r="S56" i="1"/>
  <c r="AB55" i="1"/>
  <c r="AA55" i="1"/>
  <c r="Z55" i="1"/>
  <c r="Y55" i="1"/>
  <c r="X55" i="1"/>
  <c r="W55" i="1"/>
  <c r="V55" i="1"/>
  <c r="U55" i="1"/>
  <c r="T55" i="1"/>
  <c r="S55" i="1"/>
  <c r="AB54" i="1"/>
  <c r="AA54" i="1"/>
  <c r="Z54" i="1"/>
  <c r="Y54" i="1"/>
  <c r="X54" i="1"/>
  <c r="W54" i="1"/>
  <c r="V54" i="1"/>
  <c r="U54" i="1"/>
  <c r="T54" i="1"/>
  <c r="S54" i="1"/>
  <c r="R53" i="1"/>
  <c r="R75" i="1" s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B49" i="1"/>
  <c r="AA49" i="1"/>
  <c r="Z49" i="1"/>
  <c r="Y49" i="1"/>
  <c r="X49" i="1"/>
  <c r="W49" i="1"/>
  <c r="W50" i="1" s="1"/>
  <c r="V49" i="1"/>
  <c r="U49" i="1"/>
  <c r="T49" i="1"/>
  <c r="S49" i="1"/>
  <c r="AB48" i="1"/>
  <c r="AA48" i="1"/>
  <c r="Z48" i="1"/>
  <c r="Y48" i="1"/>
  <c r="X48" i="1"/>
  <c r="W48" i="1"/>
  <c r="V48" i="1"/>
  <c r="U48" i="1"/>
  <c r="T48" i="1"/>
  <c r="S48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R42" i="1"/>
  <c r="Q42" i="1"/>
  <c r="P42" i="1"/>
  <c r="Z42" i="1" s="1"/>
  <c r="O42" i="1"/>
  <c r="T42" i="1" s="1"/>
  <c r="N42" i="1"/>
  <c r="M42" i="1"/>
  <c r="L42" i="1"/>
  <c r="K42" i="1"/>
  <c r="J42" i="1"/>
  <c r="I42" i="1"/>
  <c r="H42" i="1"/>
  <c r="G42" i="1"/>
  <c r="F42" i="1"/>
  <c r="E42" i="1"/>
  <c r="D42" i="1"/>
  <c r="AB41" i="1"/>
  <c r="AA41" i="1"/>
  <c r="Z41" i="1"/>
  <c r="Y41" i="1"/>
  <c r="X41" i="1"/>
  <c r="W41" i="1"/>
  <c r="V41" i="1"/>
  <c r="U41" i="1"/>
  <c r="T41" i="1"/>
  <c r="S41" i="1"/>
  <c r="AB40" i="1"/>
  <c r="AA40" i="1"/>
  <c r="Z40" i="1"/>
  <c r="Y40" i="1"/>
  <c r="X40" i="1"/>
  <c r="W40" i="1"/>
  <c r="V40" i="1"/>
  <c r="U40" i="1"/>
  <c r="T40" i="1"/>
  <c r="S40" i="1"/>
  <c r="AB39" i="1"/>
  <c r="AA39" i="1"/>
  <c r="Z39" i="1"/>
  <c r="Y39" i="1"/>
  <c r="X39" i="1"/>
  <c r="W39" i="1"/>
  <c r="V39" i="1"/>
  <c r="U39" i="1"/>
  <c r="T39" i="1"/>
  <c r="S39" i="1"/>
  <c r="AB38" i="1"/>
  <c r="AA38" i="1"/>
  <c r="Z38" i="1"/>
  <c r="Y38" i="1"/>
  <c r="X38" i="1"/>
  <c r="W38" i="1"/>
  <c r="V38" i="1"/>
  <c r="U38" i="1"/>
  <c r="T38" i="1"/>
  <c r="S38" i="1"/>
  <c r="AB37" i="1"/>
  <c r="AA37" i="1"/>
  <c r="Z37" i="1"/>
  <c r="Y37" i="1"/>
  <c r="X37" i="1"/>
  <c r="W37" i="1"/>
  <c r="V37" i="1"/>
  <c r="U37" i="1"/>
  <c r="T37" i="1"/>
  <c r="S37" i="1"/>
  <c r="AB36" i="1"/>
  <c r="AA36" i="1"/>
  <c r="Z36" i="1"/>
  <c r="Y36" i="1"/>
  <c r="X36" i="1"/>
  <c r="W36" i="1"/>
  <c r="V36" i="1"/>
  <c r="U36" i="1"/>
  <c r="T36" i="1"/>
  <c r="S36" i="1"/>
  <c r="AB35" i="1"/>
  <c r="AA35" i="1"/>
  <c r="Z35" i="1"/>
  <c r="Y35" i="1"/>
  <c r="X35" i="1"/>
  <c r="W35" i="1"/>
  <c r="V35" i="1"/>
  <c r="U35" i="1"/>
  <c r="T35" i="1"/>
  <c r="S35" i="1"/>
  <c r="H26" i="1"/>
  <c r="H27" i="1" s="1"/>
  <c r="G26" i="1"/>
  <c r="G29" i="1" s="1"/>
  <c r="F26" i="1"/>
  <c r="F28" i="1" s="1"/>
  <c r="E26" i="1"/>
  <c r="E29" i="1" s="1"/>
  <c r="D26" i="1"/>
  <c r="D28" i="1" s="1"/>
  <c r="H25" i="1"/>
  <c r="G25" i="1"/>
  <c r="F25" i="1"/>
  <c r="E25" i="1"/>
  <c r="D25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G9" i="1"/>
  <c r="H8" i="1"/>
  <c r="H9" i="1" s="1"/>
  <c r="G8" i="1"/>
  <c r="F8" i="1"/>
  <c r="F9" i="1" s="1"/>
  <c r="E8" i="1"/>
  <c r="E9" i="1" s="1"/>
  <c r="D8" i="1"/>
  <c r="D9" i="1" s="1"/>
  <c r="V81" i="1" l="1"/>
  <c r="S147" i="1"/>
  <c r="T158" i="1"/>
  <c r="V202" i="1"/>
  <c r="AG349" i="1"/>
  <c r="F326" i="1"/>
  <c r="L326" i="1"/>
  <c r="R326" i="1"/>
  <c r="X348" i="1"/>
  <c r="X359" i="1"/>
  <c r="AH359" i="1"/>
  <c r="T50" i="1"/>
  <c r="Z50" i="1"/>
  <c r="V53" i="1"/>
  <c r="X180" i="1"/>
  <c r="Z191" i="1"/>
  <c r="AB202" i="1"/>
  <c r="X224" i="1"/>
  <c r="X350" i="1"/>
  <c r="AH353" i="1"/>
  <c r="AD349" i="1"/>
  <c r="X42" i="1"/>
  <c r="Z53" i="1"/>
  <c r="M82" i="1"/>
  <c r="D75" i="1"/>
  <c r="J75" i="1"/>
  <c r="P75" i="1"/>
  <c r="U202" i="1"/>
  <c r="H288" i="1"/>
  <c r="N288" i="1"/>
  <c r="G326" i="1"/>
  <c r="M326" i="1"/>
  <c r="AH361" i="1"/>
  <c r="E28" i="1"/>
  <c r="U53" i="1"/>
  <c r="L75" i="1"/>
  <c r="S60" i="1"/>
  <c r="E75" i="1"/>
  <c r="K75" i="1"/>
  <c r="T136" i="1"/>
  <c r="V158" i="1"/>
  <c r="V191" i="1"/>
  <c r="T213" i="1"/>
  <c r="X231" i="1"/>
  <c r="T231" i="1"/>
  <c r="X355" i="1"/>
  <c r="AH356" i="1"/>
  <c r="X357" i="1"/>
  <c r="AH357" i="1"/>
  <c r="X366" i="1"/>
  <c r="U42" i="1"/>
  <c r="AH350" i="1"/>
  <c r="X351" i="1"/>
  <c r="AH358" i="1"/>
  <c r="S76" i="1"/>
  <c r="M75" i="1"/>
  <c r="AA71" i="1"/>
  <c r="X169" i="1"/>
  <c r="T169" i="1"/>
  <c r="V180" i="1"/>
  <c r="Y202" i="1"/>
  <c r="V224" i="1"/>
  <c r="E288" i="1"/>
  <c r="K288" i="1"/>
  <c r="R349" i="1"/>
  <c r="Y53" i="1"/>
  <c r="X64" i="1"/>
  <c r="AA76" i="1"/>
  <c r="Y78" i="1"/>
  <c r="W80" i="1"/>
  <c r="AB71" i="1"/>
  <c r="X158" i="1"/>
  <c r="Z169" i="1"/>
  <c r="U213" i="1"/>
  <c r="AB213" i="1"/>
  <c r="AB224" i="1"/>
  <c r="AB231" i="1"/>
  <c r="V349" i="1"/>
  <c r="W76" i="1"/>
  <c r="U78" i="1"/>
  <c r="S80" i="1"/>
  <c r="AA81" i="1"/>
  <c r="S42" i="1"/>
  <c r="U50" i="1"/>
  <c r="AA50" i="1"/>
  <c r="X60" i="1"/>
  <c r="T60" i="1"/>
  <c r="X76" i="1"/>
  <c r="T77" i="1"/>
  <c r="V78" i="1"/>
  <c r="AB78" i="1"/>
  <c r="X79" i="1"/>
  <c r="T80" i="1"/>
  <c r="Z80" i="1"/>
  <c r="AB81" i="1"/>
  <c r="I82" i="1"/>
  <c r="T71" i="1"/>
  <c r="I288" i="1"/>
  <c r="O288" i="1"/>
  <c r="Y77" i="1"/>
  <c r="U81" i="1"/>
  <c r="V50" i="1"/>
  <c r="AB50" i="1"/>
  <c r="S53" i="1"/>
  <c r="Y60" i="1"/>
  <c r="Z60" i="1"/>
  <c r="U64" i="1"/>
  <c r="Y76" i="1"/>
  <c r="U77" i="1"/>
  <c r="AA77" i="1"/>
  <c r="W78" i="1"/>
  <c r="S79" i="1"/>
  <c r="Y79" i="1"/>
  <c r="U80" i="1"/>
  <c r="AA80" i="1"/>
  <c r="W81" i="1"/>
  <c r="D82" i="1"/>
  <c r="J82" i="1"/>
  <c r="Z71" i="1"/>
  <c r="X136" i="1"/>
  <c r="T147" i="1"/>
  <c r="Z158" i="1"/>
  <c r="V169" i="1"/>
  <c r="W180" i="1"/>
  <c r="AB191" i="1"/>
  <c r="X213" i="1"/>
  <c r="S224" i="1"/>
  <c r="V231" i="1"/>
  <c r="J288" i="1"/>
  <c r="P288" i="1"/>
  <c r="H326" i="1"/>
  <c r="N326" i="1"/>
  <c r="X362" i="1"/>
  <c r="AH364" i="1"/>
  <c r="X365" i="1"/>
  <c r="I372" i="1"/>
  <c r="S77" i="1"/>
  <c r="W79" i="1"/>
  <c r="H82" i="1"/>
  <c r="T76" i="1"/>
  <c r="V77" i="1"/>
  <c r="AB77" i="1"/>
  <c r="T79" i="1"/>
  <c r="Z79" i="1"/>
  <c r="V80" i="1"/>
  <c r="AB80" i="1"/>
  <c r="X81" i="1"/>
  <c r="K82" i="1"/>
  <c r="Q82" i="1"/>
  <c r="Z147" i="1"/>
  <c r="AB169" i="1"/>
  <c r="S180" i="1"/>
  <c r="U191" i="1"/>
  <c r="W202" i="1"/>
  <c r="AA224" i="1"/>
  <c r="I326" i="1"/>
  <c r="O326" i="1"/>
  <c r="AH348" i="1"/>
  <c r="X354" i="1"/>
  <c r="X358" i="1"/>
  <c r="X360" i="1"/>
  <c r="AH360" i="1"/>
  <c r="X361" i="1"/>
  <c r="AH362" i="1"/>
  <c r="AH365" i="1"/>
  <c r="J372" i="1"/>
  <c r="Z76" i="1"/>
  <c r="X78" i="1"/>
  <c r="H29" i="1"/>
  <c r="V42" i="1"/>
  <c r="X50" i="1"/>
  <c r="U76" i="1"/>
  <c r="W77" i="1"/>
  <c r="S78" i="1"/>
  <c r="U79" i="1"/>
  <c r="AA79" i="1"/>
  <c r="S81" i="1"/>
  <c r="Y81" i="1"/>
  <c r="F82" i="1"/>
  <c r="L82" i="1"/>
  <c r="V147" i="1"/>
  <c r="W158" i="1"/>
  <c r="U169" i="1"/>
  <c r="S191" i="1"/>
  <c r="T202" i="1"/>
  <c r="T224" i="1"/>
  <c r="U231" i="1"/>
  <c r="F288" i="1"/>
  <c r="R288" i="1"/>
  <c r="D326" i="1"/>
  <c r="J326" i="1"/>
  <c r="P326" i="1"/>
  <c r="AH351" i="1"/>
  <c r="X352" i="1"/>
  <c r="AH352" i="1"/>
  <c r="X353" i="1"/>
  <c r="AH354" i="1"/>
  <c r="AA78" i="1"/>
  <c r="Y80" i="1"/>
  <c r="N82" i="1"/>
  <c r="AB42" i="1"/>
  <c r="S50" i="1"/>
  <c r="Y50" i="1"/>
  <c r="AA53" i="1"/>
  <c r="AA75" i="1" s="1"/>
  <c r="U60" i="1"/>
  <c r="I75" i="1"/>
  <c r="Y64" i="1"/>
  <c r="Y75" i="1" s="1"/>
  <c r="V76" i="1"/>
  <c r="AB76" i="1"/>
  <c r="X77" i="1"/>
  <c r="T78" i="1"/>
  <c r="Z78" i="1"/>
  <c r="V79" i="1"/>
  <c r="AB79" i="1"/>
  <c r="X80" i="1"/>
  <c r="T81" i="1"/>
  <c r="Z81" i="1"/>
  <c r="G82" i="1"/>
  <c r="S71" i="1"/>
  <c r="V136" i="1"/>
  <c r="AB147" i="1"/>
  <c r="Y158" i="1"/>
  <c r="W169" i="1"/>
  <c r="S169" i="1"/>
  <c r="T180" i="1"/>
  <c r="T191" i="1"/>
  <c r="Z202" i="1"/>
  <c r="V213" i="1"/>
  <c r="Z224" i="1"/>
  <c r="S231" i="1"/>
  <c r="G288" i="1"/>
  <c r="M288" i="1"/>
  <c r="D288" i="1"/>
  <c r="E326" i="1"/>
  <c r="Q326" i="1"/>
  <c r="AB82" i="1"/>
  <c r="S82" i="1"/>
  <c r="U75" i="1"/>
  <c r="V82" i="1"/>
  <c r="V75" i="1"/>
  <c r="AH349" i="1"/>
  <c r="T82" i="1"/>
  <c r="D27" i="1"/>
  <c r="G28" i="1"/>
  <c r="W42" i="1"/>
  <c r="T53" i="1"/>
  <c r="AB53" i="1"/>
  <c r="W60" i="1"/>
  <c r="Z64" i="1"/>
  <c r="Z75" i="1" s="1"/>
  <c r="U71" i="1"/>
  <c r="F75" i="1"/>
  <c r="N75" i="1"/>
  <c r="O82" i="1"/>
  <c r="S136" i="1"/>
  <c r="AA136" i="1"/>
  <c r="W147" i="1"/>
  <c r="S158" i="1"/>
  <c r="AA158" i="1"/>
  <c r="AA180" i="1"/>
  <c r="W191" i="1"/>
  <c r="S202" i="1"/>
  <c r="AA202" i="1"/>
  <c r="W213" i="1"/>
  <c r="U224" i="1"/>
  <c r="W231" i="1"/>
  <c r="E27" i="1"/>
  <c r="H28" i="1"/>
  <c r="S64" i="1"/>
  <c r="G75" i="1"/>
  <c r="O75" i="1"/>
  <c r="P82" i="1"/>
  <c r="AB136" i="1"/>
  <c r="X147" i="1"/>
  <c r="AB158" i="1"/>
  <c r="AB180" i="1"/>
  <c r="X191" i="1"/>
  <c r="Y349" i="1"/>
  <c r="AC349" i="1" s="1"/>
  <c r="S372" i="1"/>
  <c r="F27" i="1"/>
  <c r="D29" i="1"/>
  <c r="Y42" i="1"/>
  <c r="T64" i="1"/>
  <c r="T75" i="1" s="1"/>
  <c r="AB64" i="1"/>
  <c r="AB75" i="1" s="1"/>
  <c r="W71" i="1"/>
  <c r="W82" i="1" s="1"/>
  <c r="H75" i="1"/>
  <c r="U136" i="1"/>
  <c r="Y147" i="1"/>
  <c r="U158" i="1"/>
  <c r="Y169" i="1"/>
  <c r="U180" i="1"/>
  <c r="Y191" i="1"/>
  <c r="Y213" i="1"/>
  <c r="W224" i="1"/>
  <c r="Y231" i="1"/>
  <c r="T372" i="1"/>
  <c r="G27" i="1"/>
  <c r="W53" i="1"/>
  <c r="W75" i="1" s="1"/>
  <c r="X71" i="1"/>
  <c r="Q75" i="1"/>
  <c r="R82" i="1"/>
  <c r="Q288" i="1"/>
  <c r="S349" i="1"/>
  <c r="X349" i="1" s="1"/>
  <c r="U372" i="1"/>
  <c r="F29" i="1"/>
  <c r="AA42" i="1"/>
  <c r="X53" i="1"/>
  <c r="X75" i="1" s="1"/>
  <c r="AA60" i="1"/>
  <c r="Y71" i="1"/>
  <c r="Y82" i="1" s="1"/>
  <c r="AA147" i="1"/>
  <c r="AA169" i="1"/>
  <c r="AA191" i="1"/>
  <c r="AA213" i="1"/>
  <c r="Y224" i="1"/>
  <c r="AA231" i="1"/>
  <c r="T349" i="1"/>
  <c r="U349" i="1"/>
  <c r="Z82" i="1" l="1"/>
  <c r="AA82" i="1"/>
  <c r="X82" i="1"/>
  <c r="S75" i="1"/>
  <c r="U82" i="1"/>
</calcChain>
</file>

<file path=xl/sharedStrings.xml><?xml version="1.0" encoding="utf-8"?>
<sst xmlns="http://schemas.openxmlformats.org/spreadsheetml/2006/main" count="477" uniqueCount="108">
  <si>
    <t>Data tables</t>
    <phoneticPr fontId="4" type="noConversion"/>
  </si>
  <si>
    <t>Exchange rate (KRW/USD)</t>
    <phoneticPr fontId="4" type="noConversion"/>
  </si>
  <si>
    <t>Total expenses of claims (Million USD)</t>
    <phoneticPr fontId="4" type="noConversion"/>
  </si>
  <si>
    <t>Expenses for RT (Million USD)</t>
  </si>
  <si>
    <t>(%)</t>
    <phoneticPr fontId="4" type="noConversion"/>
  </si>
  <si>
    <t>Radiation oncologists</t>
    <phoneticPr fontId="4" type="noConversion"/>
  </si>
  <si>
    <t>Per radiation oncologist</t>
    <phoneticPr fontId="4" type="noConversion"/>
  </si>
  <si>
    <t>No. of patients</t>
    <phoneticPr fontId="4" type="noConversion"/>
  </si>
  <si>
    <t>No. of fractions</t>
    <phoneticPr fontId="4" type="noConversion"/>
  </si>
  <si>
    <t>Expenses ($)</t>
    <phoneticPr fontId="4" type="noConversion"/>
  </si>
  <si>
    <t>Facilities</t>
    <phoneticPr fontId="4" type="noConversion"/>
  </si>
  <si>
    <t>Linac</t>
    <phoneticPr fontId="4" type="noConversion"/>
  </si>
  <si>
    <t>Tomo</t>
    <phoneticPr fontId="4" type="noConversion"/>
  </si>
  <si>
    <t>Proton</t>
    <phoneticPr fontId="4" type="noConversion"/>
  </si>
  <si>
    <t>Cyber</t>
    <phoneticPr fontId="4" type="noConversion"/>
  </si>
  <si>
    <t>Gamma</t>
    <phoneticPr fontId="4" type="noConversion"/>
  </si>
  <si>
    <t>Linac + Tomo</t>
    <phoneticPr fontId="4" type="noConversion"/>
  </si>
  <si>
    <t>Machines (total)</t>
    <phoneticPr fontId="4" type="noConversion"/>
  </si>
  <si>
    <t>Per machine</t>
  </si>
  <si>
    <t>Patients</t>
    <phoneticPr fontId="3" type="noConversion"/>
  </si>
  <si>
    <t>Fractions</t>
    <phoneticPr fontId="3" type="noConversion"/>
  </si>
  <si>
    <t>Expenses</t>
    <phoneticPr fontId="3" type="noConversion"/>
  </si>
  <si>
    <t>Expenses per patient</t>
    <phoneticPr fontId="4" type="noConversion"/>
  </si>
  <si>
    <t>Expenses per fraction</t>
    <phoneticPr fontId="4" type="noConversion"/>
  </si>
  <si>
    <t>Total</t>
    <phoneticPr fontId="4" type="noConversion"/>
  </si>
  <si>
    <t>2D</t>
    <phoneticPr fontId="4" type="noConversion"/>
  </si>
  <si>
    <t>3D</t>
    <phoneticPr fontId="4" type="noConversion"/>
  </si>
  <si>
    <t>IMRT</t>
    <phoneticPr fontId="4" type="noConversion"/>
  </si>
  <si>
    <t>PBT</t>
    <phoneticPr fontId="4" type="noConversion"/>
  </si>
  <si>
    <t>TBI/TSI/TLI</t>
    <phoneticPr fontId="4" type="noConversion"/>
  </si>
  <si>
    <t>SRS/SBRT</t>
    <phoneticPr fontId="4" type="noConversion"/>
  </si>
  <si>
    <t>*Advanced technique</t>
    <phoneticPr fontId="4" type="noConversion"/>
  </si>
  <si>
    <t>*Advanced technique (%)</t>
    <phoneticPr fontId="4" type="noConversion"/>
  </si>
  <si>
    <t>*IMRT (%)</t>
    <phoneticPr fontId="4" type="noConversion"/>
  </si>
  <si>
    <t>Sex</t>
    <phoneticPr fontId="4" type="noConversion"/>
  </si>
  <si>
    <t>Male</t>
    <phoneticPr fontId="4" type="noConversion"/>
  </si>
  <si>
    <t>Female</t>
    <phoneticPr fontId="4" type="noConversion"/>
  </si>
  <si>
    <t>*Female proportion (%)</t>
    <phoneticPr fontId="4" type="noConversion"/>
  </si>
  <si>
    <t>*F : M</t>
    <phoneticPr fontId="4" type="noConversion"/>
  </si>
  <si>
    <t>F:M</t>
    <phoneticPr fontId="4" type="noConversion"/>
  </si>
  <si>
    <t>0-9</t>
    <phoneticPr fontId="4" type="noConversion"/>
  </si>
  <si>
    <t>10-19</t>
    <phoneticPr fontId="4" type="noConversion"/>
  </si>
  <si>
    <t>20-29</t>
    <phoneticPr fontId="4" type="noConversion"/>
  </si>
  <si>
    <t>30-39</t>
    <phoneticPr fontId="4" type="noConversion"/>
  </si>
  <si>
    <t>40-49</t>
    <phoneticPr fontId="4" type="noConversion"/>
  </si>
  <si>
    <t>50-59</t>
    <phoneticPr fontId="4" type="noConversion"/>
  </si>
  <si>
    <t>60-69</t>
    <phoneticPr fontId="4" type="noConversion"/>
  </si>
  <si>
    <t>70-79</t>
    <phoneticPr fontId="4" type="noConversion"/>
  </si>
  <si>
    <t>80 years -</t>
    <phoneticPr fontId="4" type="noConversion"/>
  </si>
  <si>
    <t>*PBT (%)</t>
    <phoneticPr fontId="4" type="noConversion"/>
  </si>
  <si>
    <t>Geographical distribution</t>
    <phoneticPr fontId="4" type="noConversion"/>
  </si>
  <si>
    <t>Category</t>
    <phoneticPr fontId="4" type="noConversion"/>
  </si>
  <si>
    <t>Region</t>
    <phoneticPr fontId="4" type="noConversion"/>
  </si>
  <si>
    <t>Metropolitan</t>
    <phoneticPr fontId="4" type="noConversion"/>
  </si>
  <si>
    <t>Gyeonggi</t>
    <phoneticPr fontId="4" type="noConversion"/>
  </si>
  <si>
    <t>Seoul</t>
    <phoneticPr fontId="4" type="noConversion"/>
  </si>
  <si>
    <t>Incheon</t>
    <phoneticPr fontId="4" type="noConversion"/>
  </si>
  <si>
    <t>Gangwon</t>
    <phoneticPr fontId="4" type="noConversion"/>
  </si>
  <si>
    <t>Gangwon</t>
  </si>
  <si>
    <t>Sejong</t>
    <phoneticPr fontId="4" type="noConversion"/>
  </si>
  <si>
    <t>Chungnam</t>
    <phoneticPr fontId="4" type="noConversion"/>
  </si>
  <si>
    <t>Chungbuk</t>
    <phoneticPr fontId="4" type="noConversion"/>
  </si>
  <si>
    <t>Gyeongsang</t>
    <phoneticPr fontId="4" type="noConversion"/>
  </si>
  <si>
    <t>Gyeongnam</t>
    <phoneticPr fontId="4" type="noConversion"/>
  </si>
  <si>
    <t>Gyeongbuk</t>
    <phoneticPr fontId="4" type="noConversion"/>
  </si>
  <si>
    <t>Daegu</t>
    <phoneticPr fontId="4" type="noConversion"/>
  </si>
  <si>
    <t>Busan</t>
    <phoneticPr fontId="4" type="noConversion"/>
  </si>
  <si>
    <t>Ulsan</t>
    <phoneticPr fontId="4" type="noConversion"/>
  </si>
  <si>
    <t>Gwangju</t>
    <phoneticPr fontId="4" type="noConversion"/>
  </si>
  <si>
    <t>Jeonnam</t>
  </si>
  <si>
    <t>Jeonbuk</t>
    <phoneticPr fontId="4" type="noConversion"/>
  </si>
  <si>
    <t>Jeju</t>
    <phoneticPr fontId="4" type="noConversion"/>
  </si>
  <si>
    <t>* advanced technique</t>
    <phoneticPr fontId="4" type="noConversion"/>
  </si>
  <si>
    <t>* IMRT</t>
    <phoneticPr fontId="4" type="noConversion"/>
  </si>
  <si>
    <t>IMRT (%)</t>
    <phoneticPr fontId="4" type="noConversion"/>
  </si>
  <si>
    <t>* SRS/SBRT</t>
    <phoneticPr fontId="4" type="noConversion"/>
  </si>
  <si>
    <t>SRS/SBRT(%)</t>
    <phoneticPr fontId="4" type="noConversion"/>
  </si>
  <si>
    <t xml:space="preserve">* Reference </t>
  </si>
  <si>
    <t/>
  </si>
  <si>
    <t>Population</t>
    <phoneticPr fontId="4" type="noConversion"/>
  </si>
  <si>
    <t>Registered cancer patients</t>
  </si>
  <si>
    <t>Newly diagnosed cancer patients (based on hospital)</t>
    <phoneticPr fontId="4" type="noConversion"/>
  </si>
  <si>
    <t>Per million people</t>
    <phoneticPr fontId="4" type="noConversion"/>
  </si>
  <si>
    <t>Per thousand of resistered cancer patients</t>
  </si>
  <si>
    <t>Per thousand of new cancer patients based on hospitals</t>
    <phoneticPr fontId="4" type="noConversion"/>
  </si>
  <si>
    <t>2016</t>
  </si>
  <si>
    <t>2017</t>
  </si>
  <si>
    <t>2018</t>
  </si>
  <si>
    <t>2019</t>
  </si>
  <si>
    <t>2020</t>
  </si>
  <si>
    <t>(2019:2016)</t>
  </si>
  <si>
    <t>Total</t>
  </si>
  <si>
    <t>Metropolitan</t>
  </si>
  <si>
    <t>* per RO doctor</t>
  </si>
  <si>
    <t>(no data in 2016-2017)</t>
  </si>
  <si>
    <t>No of  RO doctors</t>
    <phoneticPr fontId="4" type="noConversion"/>
  </si>
  <si>
    <t>No of hospital</t>
    <phoneticPr fontId="4" type="noConversion"/>
  </si>
  <si>
    <t>RO doc per hospital</t>
    <phoneticPr fontId="4" type="noConversion"/>
  </si>
  <si>
    <t>patients per 1 RO doctors</t>
    <phoneticPr fontId="4" type="noConversion"/>
  </si>
  <si>
    <t>fractions per 1 RO doctors</t>
    <phoneticPr fontId="4" type="noConversion"/>
  </si>
  <si>
    <t>Expenses per 1 RO doctors</t>
    <phoneticPr fontId="4" type="noConversion"/>
  </si>
  <si>
    <t>Age (yr)</t>
    <phoneticPr fontId="4" type="noConversion"/>
  </si>
  <si>
    <t>Daejeon</t>
    <phoneticPr fontId="4" type="noConversion"/>
  </si>
  <si>
    <t>No. of RO doctors</t>
    <phoneticPr fontId="4" type="noConversion"/>
  </si>
  <si>
    <t>Chungcheong</t>
    <phoneticPr fontId="4" type="noConversion"/>
  </si>
  <si>
    <t>Jeoolla</t>
    <phoneticPr fontId="4" type="noConversion"/>
  </si>
  <si>
    <t>IMRT, intensity-modulated radiation therapy; PBT, proton beam therapy; SBRT, stereotactic body radiotherapy; SRS, stereotactic radiosurgery; TBI, total body irradiation; TLI, total lymph node irradiation; TSI, total skin irradiation.</t>
    <phoneticPr fontId="3" type="noConversion"/>
  </si>
  <si>
    <r>
      <rPr>
        <b/>
        <sz val="11"/>
        <color theme="1"/>
        <rFont val="Times New Roman"/>
        <family val="1"/>
      </rPr>
      <t>S1 Datafile.</t>
    </r>
    <r>
      <rPr>
        <sz val="11"/>
        <color theme="1"/>
        <rFont val="Times New Roman"/>
        <family val="1"/>
      </rPr>
      <t xml:space="preserve"> Data set used in this study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</si>
</sst>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76" formatCode="_(* #,##0_);_(* \(#,##0\);_(* &quot;-&quot;??_);_(@_)"/>
    <numFmt numFmtId="177" formatCode="0.0%"/>
    <numFmt numFmtId="178" formatCode="_-* #,##0.00_-;\-* #,##0.00_-;_-* &quot;-&quot;_-;_-@_-"/>
    <numFmt numFmtId="179" formatCode="_(* #,##0.00_);_(* \(#,##0.00\);_(* &quot;-&quot;??_);_(@_)"/>
    <numFmt numFmtId="180" formatCode="_(* #,##0.0_);_(* \(#,##0.0\);_(* &quot;-&quot;??_);_(@_)"/>
    <numFmt numFmtId="181" formatCode="_-* #,##0.0_-;\-* #,##0.0_-;_-* &quot;-&quot;_-;_-@_-"/>
  </numFmts>
  <fonts count="10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Times New Roman"/>
      <family val="1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sz val="10"/>
      <color theme="1"/>
      <name val="Times New Roman"/>
      <family val="1"/>
    </font>
    <font>
      <sz val="10"/>
      <color rgb="FF000000"/>
      <name val="맑은 고딕"/>
      <family val="3"/>
      <charset val="129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79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5">
    <xf numFmtId="0" fontId="0" fillId="0" borderId="0" xfId="0"/>
    <xf numFmtId="0" fontId="2" fillId="2" borderId="0" xfId="4" applyFont="1" applyFill="1">
      <alignment vertical="center"/>
    </xf>
    <xf numFmtId="0" fontId="2" fillId="0" borderId="0" xfId="4" applyFont="1">
      <alignment vertical="center"/>
    </xf>
    <xf numFmtId="43" fontId="2" fillId="0" borderId="0" xfId="4" applyNumberFormat="1" applyFo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1" fontId="2" fillId="0" borderId="0" xfId="2" applyFont="1">
      <alignment vertical="center"/>
    </xf>
    <xf numFmtId="0" fontId="6" fillId="0" borderId="0" xfId="0" applyFont="1"/>
    <xf numFmtId="10" fontId="2" fillId="0" borderId="0" xfId="3" applyNumberFormat="1" applyFont="1">
      <alignment vertical="center"/>
    </xf>
    <xf numFmtId="0" fontId="7" fillId="0" borderId="0" xfId="0" applyFont="1" applyAlignment="1">
      <alignment horizontal="left" vertical="center" wrapText="1" readingOrder="1"/>
    </xf>
    <xf numFmtId="0" fontId="2" fillId="3" borderId="0" xfId="4" applyFont="1" applyFill="1">
      <alignment vertical="center"/>
    </xf>
    <xf numFmtId="176" fontId="2" fillId="0" borderId="0" xfId="0" applyNumberFormat="1" applyFont="1" applyAlignment="1">
      <alignment vertical="center"/>
    </xf>
    <xf numFmtId="41" fontId="2" fillId="0" borderId="0" xfId="4" applyNumberFormat="1" applyFont="1">
      <alignment vertical="center"/>
    </xf>
    <xf numFmtId="177" fontId="2" fillId="0" borderId="0" xfId="3" applyNumberFormat="1" applyFont="1">
      <alignment vertical="center"/>
    </xf>
    <xf numFmtId="2" fontId="2" fillId="0" borderId="0" xfId="4" applyNumberFormat="1" applyFont="1">
      <alignment vertical="center"/>
    </xf>
    <xf numFmtId="178" fontId="2" fillId="0" borderId="0" xfId="2" applyNumberFormat="1" applyFont="1">
      <alignment vertical="center"/>
    </xf>
    <xf numFmtId="178" fontId="8" fillId="0" borderId="0" xfId="2" applyNumberFormat="1" applyFont="1">
      <alignment vertical="center"/>
    </xf>
    <xf numFmtId="41" fontId="2" fillId="0" borderId="0" xfId="2" applyFont="1" applyAlignment="1">
      <alignment vertical="center"/>
    </xf>
    <xf numFmtId="49" fontId="2" fillId="0" borderId="0" xfId="4" applyNumberFormat="1" applyFont="1">
      <alignment vertical="center"/>
    </xf>
    <xf numFmtId="177" fontId="2" fillId="0" borderId="0" xfId="3" applyNumberFormat="1" applyFont="1" applyAlignment="1">
      <alignment vertical="center"/>
    </xf>
    <xf numFmtId="179" fontId="2" fillId="0" borderId="0" xfId="4" applyNumberFormat="1" applyFont="1">
      <alignment vertical="center"/>
    </xf>
    <xf numFmtId="180" fontId="2" fillId="0" borderId="0" xfId="1" applyNumberFormat="1" applyFont="1" applyAlignment="1">
      <alignment vertical="center"/>
    </xf>
    <xf numFmtId="176" fontId="2" fillId="0" borderId="0" xfId="1" applyNumberFormat="1" applyFont="1" applyAlignment="1">
      <alignment vertical="center"/>
    </xf>
    <xf numFmtId="176" fontId="2" fillId="0" borderId="0" xfId="4" applyNumberFormat="1" applyFont="1">
      <alignment vertical="center"/>
    </xf>
    <xf numFmtId="181" fontId="2" fillId="0" borderId="0" xfId="2" applyNumberFormat="1" applyFont="1">
      <alignment vertical="center"/>
    </xf>
  </cellXfs>
  <cellStyles count="5">
    <cellStyle name="백분율" xfId="3" builtinId="5"/>
    <cellStyle name="쉼표" xfId="1" builtinId="3"/>
    <cellStyle name="쉼표 [0]" xfId="2" builtinId="6"/>
    <cellStyle name="표준" xfId="0" builtinId="0"/>
    <cellStyle name="표준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15"/>
  <sheetViews>
    <sheetView tabSelected="1" zoomScale="80" zoomScaleNormal="80" workbookViewId="0">
      <selection activeCell="K14" sqref="K14"/>
    </sheetView>
  </sheetViews>
  <sheetFormatPr defaultColWidth="15" defaultRowHeight="15" x14ac:dyDescent="0.3"/>
  <cols>
    <col min="1" max="1" width="15" style="2"/>
    <col min="2" max="2" width="17" style="2" customWidth="1"/>
    <col min="3" max="13" width="15" style="2"/>
    <col min="14" max="14" width="16.25" style="2" customWidth="1"/>
    <col min="15" max="15" width="16.375" style="2" customWidth="1"/>
    <col min="16" max="16" width="15.625" style="2" customWidth="1"/>
    <col min="17" max="17" width="15.375" style="2" customWidth="1"/>
    <col min="18" max="18" width="15.875" style="2" customWidth="1"/>
    <col min="19" max="16384" width="15" style="2"/>
  </cols>
  <sheetData>
    <row r="1" spans="1:18" ht="23.25" customHeight="1" x14ac:dyDescent="0.3">
      <c r="A1" s="2" t="s">
        <v>107</v>
      </c>
    </row>
    <row r="2" spans="1:18" x14ac:dyDescent="0.3">
      <c r="A2" s="1" t="s">
        <v>0</v>
      </c>
      <c r="N2" s="3"/>
      <c r="O2" s="3"/>
      <c r="P2" s="3"/>
      <c r="Q2" s="3"/>
      <c r="R2" s="3"/>
    </row>
    <row r="3" spans="1:18" x14ac:dyDescent="0.3">
      <c r="A3" s="1"/>
      <c r="D3" s="4">
        <v>2016</v>
      </c>
      <c r="E3" s="4">
        <v>2017</v>
      </c>
      <c r="F3" s="4">
        <v>2018</v>
      </c>
      <c r="G3" s="4">
        <v>2019</v>
      </c>
      <c r="H3" s="4">
        <v>2020</v>
      </c>
      <c r="N3" s="3"/>
      <c r="O3" s="3"/>
      <c r="P3" s="3"/>
      <c r="Q3" s="3"/>
      <c r="R3" s="3"/>
    </row>
    <row r="4" spans="1:18" x14ac:dyDescent="0.3">
      <c r="A4" s="1" t="s">
        <v>1</v>
      </c>
      <c r="D4" s="2">
        <v>1160.5</v>
      </c>
      <c r="E4" s="2">
        <v>1130.8399999999999</v>
      </c>
      <c r="F4" s="2">
        <v>1100.3</v>
      </c>
      <c r="G4" s="2">
        <v>1165.6500000000001</v>
      </c>
      <c r="H4" s="2">
        <v>1180.05</v>
      </c>
      <c r="N4" s="3"/>
      <c r="O4" s="3"/>
      <c r="P4" s="3"/>
      <c r="Q4" s="3"/>
      <c r="R4" s="3"/>
    </row>
    <row r="5" spans="1:18" x14ac:dyDescent="0.3">
      <c r="A5" s="1"/>
      <c r="N5" s="3"/>
      <c r="O5" s="3"/>
      <c r="P5" s="3"/>
      <c r="Q5" s="3"/>
      <c r="R5" s="3"/>
    </row>
    <row r="6" spans="1:18" x14ac:dyDescent="0.3">
      <c r="D6" s="4">
        <v>2016</v>
      </c>
      <c r="E6" s="4">
        <v>2017</v>
      </c>
      <c r="F6" s="4">
        <v>2018</v>
      </c>
      <c r="G6" s="4">
        <v>2019</v>
      </c>
      <c r="H6" s="4">
        <v>2020</v>
      </c>
      <c r="N6" s="3"/>
      <c r="O6" s="3"/>
      <c r="P6" s="3"/>
      <c r="Q6" s="3"/>
      <c r="R6" s="3"/>
    </row>
    <row r="7" spans="1:18" x14ac:dyDescent="0.3">
      <c r="A7" s="5" t="s">
        <v>2</v>
      </c>
      <c r="D7" s="6">
        <v>63311.67600172339</v>
      </c>
      <c r="E7" s="6">
        <v>69808.372537228963</v>
      </c>
      <c r="F7" s="6">
        <v>80087.158047805147</v>
      </c>
      <c r="G7" s="6">
        <v>83252.348475099716</v>
      </c>
      <c r="H7" s="6">
        <v>83680.522011779176</v>
      </c>
      <c r="N7" s="3"/>
      <c r="O7" s="3"/>
      <c r="P7" s="3"/>
      <c r="Q7" s="3"/>
      <c r="R7" s="3"/>
    </row>
    <row r="8" spans="1:18" x14ac:dyDescent="0.2">
      <c r="A8" s="7" t="s">
        <v>3</v>
      </c>
      <c r="D8" s="6">
        <f>N35/1000000</f>
        <v>394.66888160073376</v>
      </c>
      <c r="E8" s="6">
        <f t="shared" ref="E8:H8" si="0">O35/1000000</f>
        <v>451.84447072384245</v>
      </c>
      <c r="F8" s="6">
        <f t="shared" si="0"/>
        <v>554.97743464519772</v>
      </c>
      <c r="G8" s="6">
        <f t="shared" si="0"/>
        <v>575.09116335088754</v>
      </c>
      <c r="H8" s="6">
        <f t="shared" si="0"/>
        <v>605.54527038705442</v>
      </c>
      <c r="N8" s="3"/>
      <c r="O8" s="3"/>
      <c r="P8" s="3"/>
      <c r="Q8" s="3"/>
      <c r="R8" s="3"/>
    </row>
    <row r="9" spans="1:18" x14ac:dyDescent="0.3">
      <c r="A9" s="2" t="s">
        <v>4</v>
      </c>
      <c r="D9" s="8">
        <f>D8/D7</f>
        <v>6.2337455983630975E-3</v>
      </c>
      <c r="E9" s="8">
        <f t="shared" ref="E9:H9" si="1">E8/E7</f>
        <v>6.4726400903111266E-3</v>
      </c>
      <c r="F9" s="8">
        <f t="shared" si="1"/>
        <v>6.9296682286306612E-3</v>
      </c>
      <c r="G9" s="8">
        <f t="shared" si="1"/>
        <v>6.9078070935487653E-3</v>
      </c>
      <c r="H9" s="8">
        <f t="shared" si="1"/>
        <v>7.2363945136696885E-3</v>
      </c>
      <c r="N9" s="3"/>
      <c r="O9" s="3"/>
      <c r="P9" s="3"/>
      <c r="Q9" s="3"/>
      <c r="R9" s="3"/>
    </row>
    <row r="10" spans="1:18" x14ac:dyDescent="0.3">
      <c r="N10" s="3"/>
      <c r="O10" s="3"/>
      <c r="P10" s="3"/>
      <c r="Q10" s="3"/>
      <c r="R10" s="3"/>
    </row>
    <row r="11" spans="1:18" x14ac:dyDescent="0.3">
      <c r="N11" s="3"/>
      <c r="O11" s="3"/>
      <c r="P11" s="3"/>
      <c r="Q11" s="3"/>
      <c r="R11" s="3"/>
    </row>
    <row r="12" spans="1:18" x14ac:dyDescent="0.3">
      <c r="A12" s="2" t="s">
        <v>5</v>
      </c>
      <c r="D12" s="4">
        <v>2016</v>
      </c>
      <c r="E12" s="4">
        <v>2017</v>
      </c>
      <c r="F12" s="4">
        <v>2018</v>
      </c>
      <c r="G12" s="4">
        <v>2019</v>
      </c>
      <c r="H12" s="4">
        <v>2020</v>
      </c>
      <c r="N12" s="3"/>
      <c r="O12" s="3"/>
      <c r="P12" s="3"/>
      <c r="Q12" s="3"/>
      <c r="R12" s="3"/>
    </row>
    <row r="13" spans="1:18" x14ac:dyDescent="0.3">
      <c r="B13" s="2" t="s">
        <v>103</v>
      </c>
      <c r="D13" s="2">
        <v>245</v>
      </c>
      <c r="E13" s="2">
        <v>252</v>
      </c>
      <c r="F13" s="2">
        <v>261</v>
      </c>
      <c r="G13" s="2">
        <v>270</v>
      </c>
      <c r="H13" s="2">
        <v>280</v>
      </c>
      <c r="N13" s="3"/>
      <c r="O13" s="3"/>
      <c r="P13" s="3"/>
      <c r="Q13" s="3"/>
      <c r="R13" s="3"/>
    </row>
    <row r="14" spans="1:18" ht="15" customHeight="1" x14ac:dyDescent="0.3">
      <c r="B14" s="2" t="s">
        <v>6</v>
      </c>
      <c r="C14" s="2" t="s">
        <v>7</v>
      </c>
      <c r="D14" s="6">
        <f>D35/D13</f>
        <v>394.06938775510201</v>
      </c>
      <c r="E14" s="6">
        <f>E35/E13</f>
        <v>373.73809523809524</v>
      </c>
      <c r="F14" s="6">
        <f>F35/F13</f>
        <v>369.82758620689657</v>
      </c>
      <c r="G14" s="6">
        <f>G35/G13</f>
        <v>353.32222222222219</v>
      </c>
      <c r="H14" s="6">
        <f>H35/H13</f>
        <v>339.90357142857141</v>
      </c>
      <c r="N14" s="3"/>
      <c r="O14" s="3"/>
      <c r="P14" s="3"/>
      <c r="Q14" s="3"/>
      <c r="R14" s="3"/>
    </row>
    <row r="15" spans="1:18" x14ac:dyDescent="0.3">
      <c r="C15" s="2" t="s">
        <v>8</v>
      </c>
      <c r="D15" s="6">
        <f>I35/D13</f>
        <v>7144.6938775510207</v>
      </c>
      <c r="E15" s="6">
        <f>J35/E13</f>
        <v>6499.9841269841272</v>
      </c>
      <c r="F15" s="6">
        <f>K35/F13</f>
        <v>6363.6896551724139</v>
      </c>
      <c r="G15" s="6">
        <f>L35/G13</f>
        <v>6032.9</v>
      </c>
      <c r="H15" s="6">
        <f>M35/H13</f>
        <v>5720.9571428571426</v>
      </c>
      <c r="N15" s="3"/>
      <c r="O15" s="3"/>
      <c r="P15" s="3"/>
      <c r="Q15" s="3"/>
      <c r="R15" s="3"/>
    </row>
    <row r="16" spans="1:18" x14ac:dyDescent="0.3">
      <c r="C16" s="2" t="s">
        <v>9</v>
      </c>
      <c r="D16" s="6">
        <f>N35/D13</f>
        <v>1610893.3942887092</v>
      </c>
      <c r="E16" s="6">
        <f>O35/E13</f>
        <v>1793033.6139835017</v>
      </c>
      <c r="F16" s="6">
        <f>P35/F13</f>
        <v>2126350.3243111023</v>
      </c>
      <c r="G16" s="6">
        <f>Q35/G13</f>
        <v>2129967.2716699541</v>
      </c>
      <c r="H16" s="6">
        <f>R35/H13</f>
        <v>2162661.6799537661</v>
      </c>
      <c r="N16" s="3"/>
      <c r="O16" s="3"/>
      <c r="P16" s="3"/>
      <c r="Q16" s="3"/>
      <c r="R16" s="3"/>
    </row>
    <row r="17" spans="1:18" x14ac:dyDescent="0.3">
      <c r="B17" s="9"/>
      <c r="C17" s="9"/>
      <c r="N17" s="3"/>
      <c r="O17" s="3"/>
      <c r="P17" s="3"/>
      <c r="Q17" s="3"/>
      <c r="R17" s="3"/>
    </row>
    <row r="18" spans="1:18" x14ac:dyDescent="0.3">
      <c r="A18" s="2" t="s">
        <v>10</v>
      </c>
      <c r="D18" s="2">
        <v>2016</v>
      </c>
      <c r="E18" s="2">
        <v>2017</v>
      </c>
      <c r="F18" s="2">
        <v>2018</v>
      </c>
      <c r="G18" s="2">
        <v>2019</v>
      </c>
      <c r="H18" s="2">
        <v>2020</v>
      </c>
      <c r="N18" s="3"/>
      <c r="O18" s="3"/>
      <c r="P18" s="3"/>
      <c r="Q18" s="3"/>
      <c r="R18" s="3"/>
    </row>
    <row r="19" spans="1:18" x14ac:dyDescent="0.3">
      <c r="C19" s="2" t="s">
        <v>11</v>
      </c>
      <c r="D19" s="2">
        <v>158</v>
      </c>
      <c r="E19" s="2">
        <v>169</v>
      </c>
      <c r="F19" s="2">
        <v>171</v>
      </c>
      <c r="G19" s="2">
        <v>181</v>
      </c>
      <c r="H19" s="2">
        <v>184</v>
      </c>
      <c r="N19" s="3"/>
      <c r="O19" s="3"/>
      <c r="P19" s="3"/>
      <c r="Q19" s="3"/>
      <c r="R19" s="3"/>
    </row>
    <row r="20" spans="1:18" x14ac:dyDescent="0.3">
      <c r="C20" s="2" t="s">
        <v>12</v>
      </c>
      <c r="D20" s="2">
        <v>17</v>
      </c>
      <c r="E20" s="2">
        <v>20</v>
      </c>
      <c r="F20" s="2">
        <v>24</v>
      </c>
      <c r="G20" s="2">
        <v>23</v>
      </c>
      <c r="H20" s="2">
        <v>25</v>
      </c>
      <c r="N20" s="3"/>
      <c r="O20" s="3"/>
      <c r="P20" s="3"/>
      <c r="Q20" s="3"/>
      <c r="R20" s="3"/>
    </row>
    <row r="21" spans="1:18" x14ac:dyDescent="0.3">
      <c r="C21" s="2" t="s">
        <v>13</v>
      </c>
      <c r="D21" s="2">
        <v>2</v>
      </c>
      <c r="E21" s="2">
        <v>2</v>
      </c>
      <c r="F21" s="2">
        <v>2</v>
      </c>
      <c r="G21" s="2">
        <v>2</v>
      </c>
      <c r="H21" s="2">
        <v>2</v>
      </c>
      <c r="N21" s="3"/>
      <c r="O21" s="3"/>
      <c r="P21" s="3"/>
      <c r="Q21" s="3"/>
      <c r="R21" s="3"/>
    </row>
    <row r="22" spans="1:18" x14ac:dyDescent="0.3">
      <c r="C22" s="2" t="s">
        <v>14</v>
      </c>
      <c r="D22" s="2">
        <v>11</v>
      </c>
      <c r="E22" s="2">
        <v>11</v>
      </c>
      <c r="F22" s="2">
        <v>11</v>
      </c>
      <c r="G22" s="2">
        <v>11</v>
      </c>
      <c r="H22" s="2">
        <v>10</v>
      </c>
      <c r="N22" s="3"/>
      <c r="O22" s="3"/>
      <c r="P22" s="3"/>
      <c r="Q22" s="3"/>
      <c r="R22" s="3"/>
    </row>
    <row r="23" spans="1:18" x14ac:dyDescent="0.3">
      <c r="C23" s="10" t="s">
        <v>15</v>
      </c>
      <c r="D23" s="10">
        <v>20</v>
      </c>
      <c r="E23" s="10">
        <v>20</v>
      </c>
      <c r="F23" s="10">
        <v>22</v>
      </c>
      <c r="G23" s="10">
        <v>21</v>
      </c>
      <c r="H23" s="10">
        <v>21</v>
      </c>
      <c r="N23" s="3"/>
      <c r="O23" s="3"/>
      <c r="P23" s="3"/>
      <c r="Q23" s="3"/>
      <c r="R23" s="3"/>
    </row>
    <row r="24" spans="1:18" x14ac:dyDescent="0.3">
      <c r="N24" s="3"/>
      <c r="O24" s="3"/>
      <c r="P24" s="3"/>
      <c r="Q24" s="3"/>
      <c r="R24" s="3"/>
    </row>
    <row r="25" spans="1:18" x14ac:dyDescent="0.3">
      <c r="C25" s="2" t="s">
        <v>16</v>
      </c>
      <c r="D25" s="2">
        <f>SUM(D19:D20)</f>
        <v>175</v>
      </c>
      <c r="E25" s="2">
        <f t="shared" ref="E25:G25" si="2">SUM(E19:E20)</f>
        <v>189</v>
      </c>
      <c r="F25" s="2">
        <f t="shared" si="2"/>
        <v>195</v>
      </c>
      <c r="G25" s="2">
        <f t="shared" si="2"/>
        <v>204</v>
      </c>
      <c r="H25" s="2">
        <f>SUM(H19:H20)</f>
        <v>209</v>
      </c>
      <c r="N25" s="3"/>
      <c r="O25" s="3"/>
      <c r="P25" s="3"/>
      <c r="Q25" s="3"/>
      <c r="R25" s="3"/>
    </row>
    <row r="26" spans="1:18" x14ac:dyDescent="0.3">
      <c r="C26" s="2" t="s">
        <v>17</v>
      </c>
      <c r="D26" s="2">
        <f>SUM(D19:D22)</f>
        <v>188</v>
      </c>
      <c r="E26" s="2">
        <f t="shared" ref="E26:H26" si="3">SUM(E19:E22)</f>
        <v>202</v>
      </c>
      <c r="F26" s="2">
        <f t="shared" si="3"/>
        <v>208</v>
      </c>
      <c r="G26" s="2">
        <f t="shared" si="3"/>
        <v>217</v>
      </c>
      <c r="H26" s="2">
        <f t="shared" si="3"/>
        <v>221</v>
      </c>
      <c r="N26" s="3"/>
      <c r="O26" s="3"/>
      <c r="P26" s="3"/>
      <c r="Q26" s="3"/>
      <c r="R26" s="3"/>
    </row>
    <row r="27" spans="1:18" x14ac:dyDescent="0.3">
      <c r="B27" s="2" t="s">
        <v>18</v>
      </c>
      <c r="C27" s="2" t="s">
        <v>7</v>
      </c>
      <c r="D27" s="6">
        <f>D35/D26</f>
        <v>513.54787234042556</v>
      </c>
      <c r="E27" s="6">
        <f>E35/E26</f>
        <v>466.24752475247527</v>
      </c>
      <c r="F27" s="6">
        <f t="shared" ref="F27:H27" si="4">F35/F26</f>
        <v>464.0625</v>
      </c>
      <c r="G27" s="6">
        <f t="shared" si="4"/>
        <v>439.61751152073731</v>
      </c>
      <c r="H27" s="6">
        <f t="shared" si="4"/>
        <v>430.64705882352939</v>
      </c>
      <c r="N27" s="3"/>
      <c r="O27" s="3"/>
      <c r="P27" s="3"/>
      <c r="Q27" s="3"/>
      <c r="R27" s="3"/>
    </row>
    <row r="28" spans="1:18" x14ac:dyDescent="0.3">
      <c r="C28" s="2" t="s">
        <v>8</v>
      </c>
      <c r="D28" s="6">
        <f>I35/D26</f>
        <v>9310.9042553191484</v>
      </c>
      <c r="E28" s="6">
        <f t="shared" ref="E28:H28" si="5">J35/E26</f>
        <v>8108.8910891089108</v>
      </c>
      <c r="F28" s="6">
        <f t="shared" si="5"/>
        <v>7985.2067307692305</v>
      </c>
      <c r="G28" s="6">
        <f t="shared" si="5"/>
        <v>7506.3732718894007</v>
      </c>
      <c r="H28" s="6">
        <f t="shared" si="5"/>
        <v>7248.2714932126701</v>
      </c>
      <c r="N28" s="3"/>
      <c r="O28" s="3"/>
      <c r="P28" s="3"/>
      <c r="Q28" s="3"/>
      <c r="R28" s="3"/>
    </row>
    <row r="29" spans="1:18" x14ac:dyDescent="0.3">
      <c r="C29" s="2" t="s">
        <v>9</v>
      </c>
      <c r="D29" s="6">
        <f>N35/D26</f>
        <v>2099302.5617060307</v>
      </c>
      <c r="E29" s="6">
        <f t="shared" ref="E29:H29" si="6">O35/E26</f>
        <v>2236853.8154645665</v>
      </c>
      <c r="F29" s="6">
        <f t="shared" si="6"/>
        <v>2668160.7434865278</v>
      </c>
      <c r="G29" s="6">
        <f t="shared" si="6"/>
        <v>2650189.6928612329</v>
      </c>
      <c r="H29" s="6">
        <f t="shared" si="6"/>
        <v>2740023.8479052237</v>
      </c>
      <c r="N29" s="3"/>
      <c r="O29" s="3"/>
      <c r="P29" s="3"/>
      <c r="Q29" s="3"/>
      <c r="R29" s="3"/>
    </row>
    <row r="30" spans="1:18" x14ac:dyDescent="0.3">
      <c r="N30" s="3"/>
      <c r="O30" s="3"/>
      <c r="P30" s="3"/>
      <c r="Q30" s="3"/>
      <c r="R30" s="3"/>
    </row>
    <row r="31" spans="1:18" x14ac:dyDescent="0.3">
      <c r="N31" s="3"/>
      <c r="O31" s="3"/>
      <c r="P31" s="3"/>
      <c r="Q31" s="3"/>
      <c r="R31" s="3"/>
    </row>
    <row r="32" spans="1:18" x14ac:dyDescent="0.3">
      <c r="N32" s="3"/>
      <c r="O32" s="3"/>
      <c r="P32" s="3"/>
      <c r="Q32" s="3"/>
      <c r="R32" s="3"/>
    </row>
    <row r="33" spans="1:28" x14ac:dyDescent="0.3">
      <c r="D33" s="4" t="s">
        <v>19</v>
      </c>
      <c r="E33" s="4"/>
      <c r="F33" s="4"/>
      <c r="G33" s="4"/>
      <c r="H33" s="11"/>
      <c r="I33" s="4" t="s">
        <v>20</v>
      </c>
      <c r="J33" s="4"/>
      <c r="K33" s="4"/>
      <c r="L33" s="4"/>
      <c r="M33" s="4"/>
      <c r="N33" s="4" t="s">
        <v>21</v>
      </c>
      <c r="O33" s="4"/>
      <c r="P33" s="4"/>
      <c r="Q33" s="4"/>
      <c r="R33" s="4"/>
      <c r="S33" s="2" t="s">
        <v>22</v>
      </c>
      <c r="X33" s="2" t="s">
        <v>23</v>
      </c>
    </row>
    <row r="34" spans="1:28" x14ac:dyDescent="0.3">
      <c r="D34" s="4">
        <v>2016</v>
      </c>
      <c r="E34" s="4">
        <v>2017</v>
      </c>
      <c r="F34" s="4">
        <v>2018</v>
      </c>
      <c r="G34" s="4">
        <v>2019</v>
      </c>
      <c r="H34" s="4">
        <v>2020</v>
      </c>
      <c r="I34" s="4">
        <v>2016</v>
      </c>
      <c r="J34" s="4">
        <v>2017</v>
      </c>
      <c r="K34" s="4">
        <v>2018</v>
      </c>
      <c r="L34" s="4">
        <v>2019</v>
      </c>
      <c r="M34" s="4">
        <v>2020</v>
      </c>
      <c r="N34" s="4">
        <v>2016</v>
      </c>
      <c r="O34" s="4">
        <v>2017</v>
      </c>
      <c r="P34" s="4">
        <v>2018</v>
      </c>
      <c r="Q34" s="4">
        <v>2019</v>
      </c>
      <c r="R34" s="4">
        <v>2020</v>
      </c>
      <c r="S34" s="4">
        <v>2016</v>
      </c>
      <c r="T34" s="4">
        <v>2017</v>
      </c>
      <c r="U34" s="4">
        <v>2018</v>
      </c>
      <c r="V34" s="4">
        <v>2019</v>
      </c>
      <c r="W34" s="4">
        <v>2020</v>
      </c>
      <c r="X34" s="4">
        <v>2016</v>
      </c>
      <c r="Y34" s="4">
        <v>2017</v>
      </c>
      <c r="Z34" s="4">
        <v>2018</v>
      </c>
      <c r="AA34" s="4">
        <v>2019</v>
      </c>
      <c r="AB34" s="4">
        <v>2020</v>
      </c>
    </row>
    <row r="35" spans="1:28" x14ac:dyDescent="0.3">
      <c r="A35" s="2" t="s">
        <v>24</v>
      </c>
      <c r="C35" s="2" t="s">
        <v>24</v>
      </c>
      <c r="D35" s="12">
        <v>96547</v>
      </c>
      <c r="E35" s="12">
        <v>94182</v>
      </c>
      <c r="F35" s="12">
        <v>96525</v>
      </c>
      <c r="G35" s="12">
        <v>95397</v>
      </c>
      <c r="H35" s="12">
        <v>95173</v>
      </c>
      <c r="I35" s="12">
        <v>1750450</v>
      </c>
      <c r="J35" s="12">
        <v>1637996</v>
      </c>
      <c r="K35" s="12">
        <v>1660923</v>
      </c>
      <c r="L35" s="12">
        <v>1628883</v>
      </c>
      <c r="M35" s="12">
        <v>1601868</v>
      </c>
      <c r="N35" s="12">
        <v>394668881.60073376</v>
      </c>
      <c r="O35" s="12">
        <v>451844470.72384244</v>
      </c>
      <c r="P35" s="12">
        <v>554977434.64519775</v>
      </c>
      <c r="Q35" s="12">
        <v>575091163.35088754</v>
      </c>
      <c r="R35" s="12">
        <v>605545270.38705444</v>
      </c>
      <c r="S35" s="6">
        <f t="shared" ref="S35:W42" si="7">N35/D35</f>
        <v>4087.8420002768989</v>
      </c>
      <c r="T35" s="6">
        <f t="shared" si="7"/>
        <v>4797.5671648918315</v>
      </c>
      <c r="U35" s="6">
        <f t="shared" si="7"/>
        <v>5749.571972496221</v>
      </c>
      <c r="V35" s="6">
        <f t="shared" si="7"/>
        <v>6028.3988317335716</v>
      </c>
      <c r="W35" s="6">
        <f t="shared" si="7"/>
        <v>6362.5741585014075</v>
      </c>
      <c r="X35" s="6">
        <f t="shared" ref="X35:AB42" si="8">N35/I35</f>
        <v>225.46709794666157</v>
      </c>
      <c r="Y35" s="6">
        <f t="shared" si="8"/>
        <v>275.85199885948589</v>
      </c>
      <c r="Z35" s="6">
        <f t="shared" si="8"/>
        <v>334.13796704916348</v>
      </c>
      <c r="AA35" s="6">
        <f t="shared" si="8"/>
        <v>353.05860724857928</v>
      </c>
      <c r="AB35" s="6">
        <f t="shared" si="8"/>
        <v>378.0244504460133</v>
      </c>
    </row>
    <row r="36" spans="1:28" x14ac:dyDescent="0.3">
      <c r="C36" s="2" t="s">
        <v>25</v>
      </c>
      <c r="D36" s="12">
        <v>34248</v>
      </c>
      <c r="E36" s="12">
        <v>27063</v>
      </c>
      <c r="F36" s="12">
        <v>20476</v>
      </c>
      <c r="G36" s="12">
        <v>15599</v>
      </c>
      <c r="H36" s="12">
        <v>12518</v>
      </c>
      <c r="I36" s="12">
        <v>579561</v>
      </c>
      <c r="J36" s="12">
        <v>392279</v>
      </c>
      <c r="K36" s="12">
        <v>253847</v>
      </c>
      <c r="L36" s="12">
        <v>174536</v>
      </c>
      <c r="M36" s="12">
        <v>129111</v>
      </c>
      <c r="N36" s="12">
        <v>26219130.547177941</v>
      </c>
      <c r="O36" s="12">
        <v>18946511.442821264</v>
      </c>
      <c r="P36" s="12">
        <v>12729341.997637007</v>
      </c>
      <c r="Q36" s="12">
        <v>8416129.1983013768</v>
      </c>
      <c r="R36" s="12">
        <v>6249492.8181009283</v>
      </c>
      <c r="S36" s="6">
        <f t="shared" si="7"/>
        <v>765.5667644001968</v>
      </c>
      <c r="T36" s="6">
        <f t="shared" si="7"/>
        <v>700.08910478591667</v>
      </c>
      <c r="U36" s="6">
        <f t="shared" si="7"/>
        <v>621.67132240852743</v>
      </c>
      <c r="V36" s="6">
        <f t="shared" si="7"/>
        <v>539.53004668897859</v>
      </c>
      <c r="W36" s="6">
        <f t="shared" si="7"/>
        <v>499.24051910056943</v>
      </c>
      <c r="X36" s="6">
        <f t="shared" si="8"/>
        <v>45.239639222062806</v>
      </c>
      <c r="Y36" s="6">
        <f t="shared" si="8"/>
        <v>48.298561592186338</v>
      </c>
      <c r="Z36" s="6">
        <f t="shared" si="8"/>
        <v>50.145725565545419</v>
      </c>
      <c r="AA36" s="6">
        <f t="shared" si="8"/>
        <v>48.22001878295238</v>
      </c>
      <c r="AB36" s="6">
        <f t="shared" si="8"/>
        <v>48.404030780498395</v>
      </c>
    </row>
    <row r="37" spans="1:28" x14ac:dyDescent="0.3">
      <c r="C37" s="2" t="s">
        <v>26</v>
      </c>
      <c r="D37" s="12">
        <v>36173</v>
      </c>
      <c r="E37" s="12">
        <v>35462</v>
      </c>
      <c r="F37" s="12">
        <v>33283</v>
      </c>
      <c r="G37" s="12">
        <v>28982</v>
      </c>
      <c r="H37" s="12">
        <v>26055</v>
      </c>
      <c r="I37" s="12">
        <v>712934</v>
      </c>
      <c r="J37" s="12">
        <v>692832</v>
      </c>
      <c r="K37" s="12">
        <v>647928</v>
      </c>
      <c r="L37" s="12">
        <v>549643</v>
      </c>
      <c r="M37" s="12">
        <v>464911</v>
      </c>
      <c r="N37" s="12">
        <v>150949905.21327013</v>
      </c>
      <c r="O37" s="12">
        <v>157200993.95139897</v>
      </c>
      <c r="P37" s="12">
        <v>145259311.09697357</v>
      </c>
      <c r="Q37" s="12">
        <v>113482191.91009307</v>
      </c>
      <c r="R37" s="12">
        <v>92753680.776238292</v>
      </c>
      <c r="S37" s="6">
        <f t="shared" si="7"/>
        <v>4172.9993424175527</v>
      </c>
      <c r="T37" s="6">
        <f t="shared" si="7"/>
        <v>4432.9421338728489</v>
      </c>
      <c r="U37" s="6">
        <f t="shared" si="7"/>
        <v>4364.3695309008672</v>
      </c>
      <c r="V37" s="6">
        <f t="shared" si="7"/>
        <v>3915.6094096367769</v>
      </c>
      <c r="W37" s="6">
        <f t="shared" si="7"/>
        <v>3559.9186634518633</v>
      </c>
      <c r="X37" s="6">
        <f t="shared" si="8"/>
        <v>211.73054618417711</v>
      </c>
      <c r="Y37" s="6">
        <f t="shared" si="8"/>
        <v>226.89626626858887</v>
      </c>
      <c r="Z37" s="6">
        <f t="shared" si="8"/>
        <v>224.19051360177917</v>
      </c>
      <c r="AA37" s="6">
        <f t="shared" si="8"/>
        <v>206.46527274993599</v>
      </c>
      <c r="AB37" s="6">
        <f t="shared" si="8"/>
        <v>199.50846673070393</v>
      </c>
    </row>
    <row r="38" spans="1:28" x14ac:dyDescent="0.3">
      <c r="C38" s="2" t="s">
        <v>27</v>
      </c>
      <c r="D38" s="12">
        <v>20143</v>
      </c>
      <c r="E38" s="12">
        <v>24879</v>
      </c>
      <c r="F38" s="12">
        <v>35157</v>
      </c>
      <c r="G38" s="12">
        <v>42927</v>
      </c>
      <c r="H38" s="12">
        <v>48259</v>
      </c>
      <c r="I38" s="12">
        <v>432254</v>
      </c>
      <c r="J38" s="12">
        <v>520233</v>
      </c>
      <c r="K38" s="12">
        <v>723985</v>
      </c>
      <c r="L38" s="12">
        <v>867749</v>
      </c>
      <c r="M38" s="12">
        <v>968107</v>
      </c>
      <c r="N38" s="12">
        <v>192539713.91641533</v>
      </c>
      <c r="O38" s="12">
        <v>242841743.30586115</v>
      </c>
      <c r="P38" s="12">
        <v>359312247.56884485</v>
      </c>
      <c r="Q38" s="12">
        <v>415566286.62119848</v>
      </c>
      <c r="R38" s="12">
        <v>465678256.00610143</v>
      </c>
      <c r="S38" s="6">
        <f t="shared" si="7"/>
        <v>9558.641409741118</v>
      </c>
      <c r="T38" s="6">
        <f t="shared" si="7"/>
        <v>9760.9125489714679</v>
      </c>
      <c r="U38" s="6">
        <f t="shared" si="7"/>
        <v>10220.219232836842</v>
      </c>
      <c r="V38" s="6">
        <f t="shared" si="7"/>
        <v>9680.7670375567468</v>
      </c>
      <c r="W38" s="6">
        <f t="shared" si="7"/>
        <v>9649.5629003108534</v>
      </c>
      <c r="X38" s="6">
        <f t="shared" si="8"/>
        <v>445.43188476316084</v>
      </c>
      <c r="Y38" s="6">
        <f t="shared" si="8"/>
        <v>466.79419280564889</v>
      </c>
      <c r="Z38" s="6">
        <f t="shared" si="8"/>
        <v>496.297917179009</v>
      </c>
      <c r="AA38" s="6">
        <f t="shared" si="8"/>
        <v>478.9014872056303</v>
      </c>
      <c r="AB38" s="6">
        <f t="shared" si="8"/>
        <v>481.01940798496594</v>
      </c>
    </row>
    <row r="39" spans="1:28" x14ac:dyDescent="0.3">
      <c r="C39" s="2" t="s">
        <v>28</v>
      </c>
      <c r="D39" s="12">
        <v>608</v>
      </c>
      <c r="E39" s="12">
        <v>973</v>
      </c>
      <c r="F39" s="12">
        <v>1079</v>
      </c>
      <c r="G39" s="12">
        <v>1212</v>
      </c>
      <c r="H39" s="12">
        <v>1377</v>
      </c>
      <c r="I39" s="12">
        <v>10502</v>
      </c>
      <c r="J39" s="12">
        <v>15959</v>
      </c>
      <c r="K39" s="12">
        <v>16560</v>
      </c>
      <c r="L39" s="12">
        <v>17892</v>
      </c>
      <c r="M39" s="12">
        <v>19527</v>
      </c>
      <c r="N39" s="12">
        <v>9163556.225764757</v>
      </c>
      <c r="O39" s="12">
        <v>14932384.775918787</v>
      </c>
      <c r="P39" s="12">
        <v>16275670.271744071</v>
      </c>
      <c r="Q39" s="12">
        <v>16768849.997855272</v>
      </c>
      <c r="R39" s="12">
        <v>18942631.244438794</v>
      </c>
      <c r="S39" s="6">
        <f t="shared" si="7"/>
        <v>15071.63852921835</v>
      </c>
      <c r="T39" s="6">
        <f t="shared" si="7"/>
        <v>15346.746943390326</v>
      </c>
      <c r="U39" s="6">
        <f t="shared" si="7"/>
        <v>15084.031762506089</v>
      </c>
      <c r="V39" s="6">
        <f t="shared" si="7"/>
        <v>13835.684816712272</v>
      </c>
      <c r="W39" s="6">
        <f t="shared" si="7"/>
        <v>13756.449705474795</v>
      </c>
      <c r="X39" s="6">
        <f t="shared" si="8"/>
        <v>872.55343989380663</v>
      </c>
      <c r="Y39" s="6">
        <f t="shared" si="8"/>
        <v>935.67170724473885</v>
      </c>
      <c r="Z39" s="6">
        <f t="shared" si="8"/>
        <v>982.83033041932788</v>
      </c>
      <c r="AA39" s="6">
        <f t="shared" si="8"/>
        <v>937.2261344654188</v>
      </c>
      <c r="AB39" s="6">
        <f t="shared" si="8"/>
        <v>970.0738077758383</v>
      </c>
    </row>
    <row r="40" spans="1:28" x14ac:dyDescent="0.3">
      <c r="C40" s="2" t="s">
        <v>29</v>
      </c>
      <c r="D40" s="12">
        <v>445</v>
      </c>
      <c r="E40" s="12">
        <v>391</v>
      </c>
      <c r="F40" s="12">
        <v>485</v>
      </c>
      <c r="G40" s="12">
        <v>403</v>
      </c>
      <c r="H40" s="12">
        <v>388</v>
      </c>
      <c r="I40" s="12">
        <v>2089</v>
      </c>
      <c r="J40" s="12">
        <v>1863</v>
      </c>
      <c r="K40" s="12">
        <v>1922</v>
      </c>
      <c r="L40" s="12">
        <v>1393</v>
      </c>
      <c r="M40" s="12">
        <v>1418</v>
      </c>
      <c r="N40" s="12">
        <v>850439.46574752266</v>
      </c>
      <c r="O40" s="12">
        <v>769339.60595663404</v>
      </c>
      <c r="P40" s="12">
        <v>822994.63782604749</v>
      </c>
      <c r="Q40" s="12">
        <v>562062.36863552523</v>
      </c>
      <c r="R40" s="12">
        <v>567906.44464217615</v>
      </c>
      <c r="S40" s="6">
        <f t="shared" si="7"/>
        <v>1911.0999230281409</v>
      </c>
      <c r="T40" s="6">
        <f t="shared" si="7"/>
        <v>1967.6204755924143</v>
      </c>
      <c r="U40" s="6">
        <f t="shared" si="7"/>
        <v>1696.8961604660774</v>
      </c>
      <c r="V40" s="6">
        <f t="shared" si="7"/>
        <v>1394.6957038102364</v>
      </c>
      <c r="W40" s="6">
        <f t="shared" si="7"/>
        <v>1463.6764037169489</v>
      </c>
      <c r="X40" s="6">
        <f t="shared" si="8"/>
        <v>407.10362170776574</v>
      </c>
      <c r="Y40" s="6">
        <f t="shared" si="8"/>
        <v>412.95738376630919</v>
      </c>
      <c r="Z40" s="6">
        <f t="shared" si="8"/>
        <v>428.19700199065949</v>
      </c>
      <c r="AA40" s="6">
        <f t="shared" si="8"/>
        <v>403.49057332054934</v>
      </c>
      <c r="AB40" s="6">
        <f t="shared" si="8"/>
        <v>400.49819791408754</v>
      </c>
    </row>
    <row r="41" spans="1:28" x14ac:dyDescent="0.3">
      <c r="C41" s="2" t="s">
        <v>30</v>
      </c>
      <c r="D41" s="12">
        <v>4348</v>
      </c>
      <c r="E41" s="12">
        <v>4788</v>
      </c>
      <c r="F41" s="12">
        <v>5351</v>
      </c>
      <c r="G41" s="12">
        <v>5618</v>
      </c>
      <c r="H41" s="12">
        <v>5938</v>
      </c>
      <c r="I41" s="12">
        <v>13108</v>
      </c>
      <c r="J41" s="12">
        <v>14834</v>
      </c>
      <c r="K41" s="12">
        <v>16674</v>
      </c>
      <c r="L41" s="12">
        <v>17670</v>
      </c>
      <c r="M41" s="12">
        <v>18798</v>
      </c>
      <c r="N41" s="12">
        <v>14946136.232358053</v>
      </c>
      <c r="O41" s="12">
        <v>17153497.641885631</v>
      </c>
      <c r="P41" s="12">
        <v>20577869.072172206</v>
      </c>
      <c r="Q41" s="12">
        <v>20295643.254803836</v>
      </c>
      <c r="R41" s="12">
        <v>21353303.097532719</v>
      </c>
      <c r="S41" s="6">
        <f>N41/D41</f>
        <v>3437.4738344889729</v>
      </c>
      <c r="T41" s="6">
        <f t="shared" si="7"/>
        <v>3582.6018466761971</v>
      </c>
      <c r="U41" s="6">
        <f t="shared" si="7"/>
        <v>3845.611861740274</v>
      </c>
      <c r="V41" s="6">
        <f t="shared" si="7"/>
        <v>3612.6100489148871</v>
      </c>
      <c r="W41" s="6">
        <f t="shared" si="7"/>
        <v>3596.0429601772853</v>
      </c>
      <c r="X41" s="6">
        <f t="shared" si="8"/>
        <v>1140.2301062220058</v>
      </c>
      <c r="Y41" s="6">
        <f t="shared" si="8"/>
        <v>1156.363599965325</v>
      </c>
      <c r="Z41" s="6">
        <f t="shared" si="8"/>
        <v>1234.1291275142262</v>
      </c>
      <c r="AA41" s="6">
        <f t="shared" si="8"/>
        <v>1148.5932798417564</v>
      </c>
      <c r="AB41" s="6">
        <f t="shared" si="8"/>
        <v>1135.9348386813874</v>
      </c>
    </row>
    <row r="42" spans="1:28" x14ac:dyDescent="0.3">
      <c r="C42" s="2" t="s">
        <v>31</v>
      </c>
      <c r="D42" s="6">
        <f t="shared" ref="D42:Q42" si="9">SUM(D38:D41)</f>
        <v>25544</v>
      </c>
      <c r="E42" s="6">
        <f t="shared" si="9"/>
        <v>31031</v>
      </c>
      <c r="F42" s="6">
        <f t="shared" si="9"/>
        <v>42072</v>
      </c>
      <c r="G42" s="6">
        <f t="shared" si="9"/>
        <v>50160</v>
      </c>
      <c r="H42" s="6">
        <f t="shared" si="9"/>
        <v>55962</v>
      </c>
      <c r="I42" s="6">
        <f t="shared" si="9"/>
        <v>457953</v>
      </c>
      <c r="J42" s="6">
        <f t="shared" si="9"/>
        <v>552889</v>
      </c>
      <c r="K42" s="6">
        <f t="shared" si="9"/>
        <v>759141</v>
      </c>
      <c r="L42" s="6">
        <f t="shared" si="9"/>
        <v>904704</v>
      </c>
      <c r="M42" s="6">
        <f t="shared" si="9"/>
        <v>1007850</v>
      </c>
      <c r="N42" s="6">
        <f t="shared" si="9"/>
        <v>217499845.84028566</v>
      </c>
      <c r="O42" s="6">
        <f>SUM(O38:O41)</f>
        <v>275696965.32962221</v>
      </c>
      <c r="P42" s="6">
        <f t="shared" si="9"/>
        <v>396988781.55058718</v>
      </c>
      <c r="Q42" s="6">
        <f t="shared" si="9"/>
        <v>453192842.24249309</v>
      </c>
      <c r="R42" s="6">
        <f>SUM(R38:R41)</f>
        <v>506542096.79271507</v>
      </c>
      <c r="S42" s="6">
        <f>N42/D42</f>
        <v>8514.7136642767637</v>
      </c>
      <c r="T42" s="6">
        <f t="shared" si="7"/>
        <v>8884.5659285753663</v>
      </c>
      <c r="U42" s="6">
        <f t="shared" si="7"/>
        <v>9435.9379528091649</v>
      </c>
      <c r="V42" s="6">
        <f t="shared" si="7"/>
        <v>9034.9450207833543</v>
      </c>
      <c r="W42" s="6">
        <f t="shared" si="7"/>
        <v>9051.536699773329</v>
      </c>
      <c r="X42" s="6">
        <f t="shared" si="8"/>
        <v>474.93923140646672</v>
      </c>
      <c r="Y42" s="6">
        <f t="shared" si="8"/>
        <v>498.64794801419851</v>
      </c>
      <c r="Z42" s="6">
        <f t="shared" si="8"/>
        <v>522.94472509136926</v>
      </c>
      <c r="AA42" s="6">
        <f t="shared" si="8"/>
        <v>500.92941143456102</v>
      </c>
      <c r="AB42" s="6">
        <f t="shared" si="8"/>
        <v>502.59671259881441</v>
      </c>
    </row>
    <row r="43" spans="1:28" x14ac:dyDescent="0.3">
      <c r="C43" s="2" t="s">
        <v>32</v>
      </c>
      <c r="D43" s="13">
        <f>SUM(D38:D41)/SUM(D36:D41)</f>
        <v>0.26618037826290836</v>
      </c>
      <c r="E43" s="13">
        <f t="shared" ref="E43:R43" si="10">SUM(E38:E41)/SUM(E36:E41)</f>
        <v>0.33168369746462012</v>
      </c>
      <c r="F43" s="13">
        <f t="shared" si="10"/>
        <v>0.43902286316536404</v>
      </c>
      <c r="G43" s="13">
        <f t="shared" si="10"/>
        <v>0.52944342998279526</v>
      </c>
      <c r="H43" s="13">
        <f t="shared" si="10"/>
        <v>0.59197122758766596</v>
      </c>
      <c r="I43" s="13">
        <f t="shared" si="10"/>
        <v>0.26162045373527232</v>
      </c>
      <c r="J43" s="13">
        <f t="shared" si="10"/>
        <v>0.33753907203907202</v>
      </c>
      <c r="K43" s="13">
        <f t="shared" si="10"/>
        <v>0.45706164550163886</v>
      </c>
      <c r="L43" s="13">
        <f t="shared" si="10"/>
        <v>0.55541374058173609</v>
      </c>
      <c r="M43" s="13">
        <f t="shared" si="10"/>
        <v>0.62917012095847857</v>
      </c>
      <c r="N43" s="13">
        <f t="shared" si="10"/>
        <v>0.55109448953292217</v>
      </c>
      <c r="O43" s="13">
        <f t="shared" si="10"/>
        <v>0.61015898875107022</v>
      </c>
      <c r="P43" s="13">
        <f t="shared" si="10"/>
        <v>0.71532418575610346</v>
      </c>
      <c r="Q43" s="13">
        <f t="shared" si="10"/>
        <v>0.78803652555165571</v>
      </c>
      <c r="R43" s="13">
        <f t="shared" si="10"/>
        <v>0.8365057437719593</v>
      </c>
    </row>
    <row r="44" spans="1:28" x14ac:dyDescent="0.3">
      <c r="C44" s="2" t="s">
        <v>33</v>
      </c>
      <c r="D44" s="13">
        <f>D38/(SUM(D36:D41))</f>
        <v>0.20989944250507997</v>
      </c>
      <c r="E44" s="13">
        <f t="shared" ref="E44:R44" si="11">E38/(SUM(E36:E41))</f>
        <v>0.26592629013638891</v>
      </c>
      <c r="F44" s="13">
        <f t="shared" si="11"/>
        <v>0.3668645845290146</v>
      </c>
      <c r="G44" s="13">
        <f t="shared" si="11"/>
        <v>0.45309844734592203</v>
      </c>
      <c r="H44" s="13">
        <f t="shared" si="11"/>
        <v>0.5104881789813297</v>
      </c>
      <c r="I44" s="13">
        <f t="shared" si="11"/>
        <v>0.2469390693125417</v>
      </c>
      <c r="J44" s="13">
        <f t="shared" si="11"/>
        <v>0.3176025641025641</v>
      </c>
      <c r="K44" s="13">
        <f t="shared" si="11"/>
        <v>0.4358950121499221</v>
      </c>
      <c r="L44" s="13">
        <f t="shared" si="11"/>
        <v>0.53272641435879675</v>
      </c>
      <c r="M44" s="13">
        <f t="shared" si="11"/>
        <v>0.60435977406434471</v>
      </c>
      <c r="N44" s="13">
        <f t="shared" si="11"/>
        <v>0.48785126695445391</v>
      </c>
      <c r="O44" s="13">
        <f t="shared" si="11"/>
        <v>0.53744542434443288</v>
      </c>
      <c r="P44" s="13">
        <f t="shared" si="11"/>
        <v>0.64743577871514091</v>
      </c>
      <c r="Q44" s="13">
        <f t="shared" si="11"/>
        <v>0.72260941065380935</v>
      </c>
      <c r="R44" s="13">
        <f t="shared" si="11"/>
        <v>0.76902302565825964</v>
      </c>
    </row>
    <row r="46" spans="1:28" x14ac:dyDescent="0.3">
      <c r="D46" s="4" t="s">
        <v>19</v>
      </c>
      <c r="E46" s="4"/>
      <c r="F46" s="4"/>
      <c r="G46" s="4"/>
      <c r="H46" s="11"/>
      <c r="I46" s="11" t="s">
        <v>20</v>
      </c>
      <c r="J46" s="4"/>
      <c r="K46" s="4"/>
      <c r="L46" s="4"/>
      <c r="M46" s="4"/>
      <c r="N46" s="4" t="s">
        <v>21</v>
      </c>
      <c r="O46" s="4"/>
      <c r="P46" s="4"/>
      <c r="Q46" s="4"/>
      <c r="R46" s="4"/>
      <c r="S46" s="2" t="s">
        <v>22</v>
      </c>
      <c r="X46" s="2" t="s">
        <v>23</v>
      </c>
    </row>
    <row r="47" spans="1:28" x14ac:dyDescent="0.3">
      <c r="D47" s="4">
        <v>2016</v>
      </c>
      <c r="E47" s="4">
        <v>2017</v>
      </c>
      <c r="F47" s="4">
        <v>2018</v>
      </c>
      <c r="G47" s="4">
        <v>2019</v>
      </c>
      <c r="H47" s="4">
        <v>2020</v>
      </c>
      <c r="I47" s="4">
        <v>2016</v>
      </c>
      <c r="J47" s="4">
        <v>2017</v>
      </c>
      <c r="K47" s="4">
        <v>2018</v>
      </c>
      <c r="L47" s="4">
        <v>2019</v>
      </c>
      <c r="M47" s="4">
        <v>2020</v>
      </c>
      <c r="N47" s="4">
        <v>2016</v>
      </c>
      <c r="O47" s="4">
        <v>2017</v>
      </c>
      <c r="P47" s="4">
        <v>2018</v>
      </c>
      <c r="Q47" s="4">
        <v>2019</v>
      </c>
      <c r="R47" s="4">
        <v>2020</v>
      </c>
      <c r="S47" s="4">
        <v>2016</v>
      </c>
      <c r="T47" s="4">
        <v>2017</v>
      </c>
      <c r="U47" s="4">
        <v>2018</v>
      </c>
      <c r="V47" s="4">
        <v>2019</v>
      </c>
      <c r="W47" s="4">
        <v>2020</v>
      </c>
      <c r="X47" s="4">
        <v>2016</v>
      </c>
      <c r="Y47" s="4">
        <v>2017</v>
      </c>
      <c r="Z47" s="4">
        <v>2018</v>
      </c>
      <c r="AA47" s="4">
        <v>2019</v>
      </c>
      <c r="AB47" s="4">
        <v>2020</v>
      </c>
    </row>
    <row r="48" spans="1:28" x14ac:dyDescent="0.3">
      <c r="A48" s="2" t="s">
        <v>34</v>
      </c>
      <c r="B48" s="2" t="s">
        <v>35</v>
      </c>
      <c r="C48" s="2" t="s">
        <v>35</v>
      </c>
      <c r="D48" s="6">
        <v>37705</v>
      </c>
      <c r="E48" s="6">
        <v>36782</v>
      </c>
      <c r="F48" s="6">
        <v>39312</v>
      </c>
      <c r="G48" s="6">
        <v>39466</v>
      </c>
      <c r="H48" s="6">
        <v>40114</v>
      </c>
      <c r="I48" s="6">
        <v>652252</v>
      </c>
      <c r="J48" s="6">
        <v>624704</v>
      </c>
      <c r="K48" s="6">
        <v>678939</v>
      </c>
      <c r="L48" s="6">
        <v>687123</v>
      </c>
      <c r="M48" s="6">
        <v>699772</v>
      </c>
      <c r="N48" s="6">
        <v>194821892.70966342</v>
      </c>
      <c r="O48" s="6">
        <v>224396052.03206572</v>
      </c>
      <c r="P48" s="6">
        <v>274151842.16089803</v>
      </c>
      <c r="Q48" s="6">
        <v>284017929.34689397</v>
      </c>
      <c r="R48" s="6">
        <v>304031563.46527052</v>
      </c>
      <c r="S48" s="6">
        <f t="shared" ref="S48:W49" si="12">N48/D48</f>
        <v>5167.004182725459</v>
      </c>
      <c r="T48" s="6">
        <f t="shared" si="12"/>
        <v>6100.7028446540626</v>
      </c>
      <c r="U48" s="6">
        <f t="shared" si="12"/>
        <v>6973.7444587123027</v>
      </c>
      <c r="V48" s="6">
        <f t="shared" si="12"/>
        <v>7196.521799698322</v>
      </c>
      <c r="W48" s="6">
        <f t="shared" si="12"/>
        <v>7579.188399692639</v>
      </c>
      <c r="X48" s="6">
        <f t="shared" ref="X48:AB49" si="13">N48/I48</f>
        <v>298.69113886912334</v>
      </c>
      <c r="Y48" s="6">
        <f t="shared" si="13"/>
        <v>359.20380217201381</v>
      </c>
      <c r="Z48" s="6">
        <f t="shared" si="13"/>
        <v>403.79451196778803</v>
      </c>
      <c r="AA48" s="6">
        <f t="shared" si="13"/>
        <v>413.34365076833984</v>
      </c>
      <c r="AB48" s="6">
        <f t="shared" si="13"/>
        <v>434.47231879136422</v>
      </c>
    </row>
    <row r="49" spans="2:28" x14ac:dyDescent="0.3">
      <c r="B49" s="2" t="s">
        <v>36</v>
      </c>
      <c r="C49" s="2" t="s">
        <v>36</v>
      </c>
      <c r="D49" s="6">
        <v>58260</v>
      </c>
      <c r="E49" s="6">
        <v>56774</v>
      </c>
      <c r="F49" s="6">
        <v>56519</v>
      </c>
      <c r="G49" s="6">
        <v>55275</v>
      </c>
      <c r="H49" s="6">
        <v>54421</v>
      </c>
      <c r="I49" s="6">
        <v>1098196</v>
      </c>
      <c r="J49" s="6">
        <v>1013296</v>
      </c>
      <c r="K49" s="6">
        <v>981977</v>
      </c>
      <c r="L49" s="6">
        <v>941760</v>
      </c>
      <c r="M49" s="6">
        <v>902100</v>
      </c>
      <c r="N49" s="6">
        <v>199846988.89107031</v>
      </c>
      <c r="O49" s="6">
        <v>227448418.69177669</v>
      </c>
      <c r="P49" s="6">
        <v>280825592.48429972</v>
      </c>
      <c r="Q49" s="6">
        <v>291073234.00399351</v>
      </c>
      <c r="R49" s="6">
        <v>301513706.92178392</v>
      </c>
      <c r="S49" s="6">
        <f t="shared" si="12"/>
        <v>3430.2607087379042</v>
      </c>
      <c r="T49" s="6">
        <f t="shared" si="12"/>
        <v>4006.2073958462797</v>
      </c>
      <c r="U49" s="6">
        <f t="shared" si="12"/>
        <v>4968.6935806419033</v>
      </c>
      <c r="V49" s="6">
        <f t="shared" si="12"/>
        <v>5265.9110629397292</v>
      </c>
      <c r="W49" s="6">
        <f t="shared" si="12"/>
        <v>5540.392622733576</v>
      </c>
      <c r="X49" s="6">
        <f t="shared" si="13"/>
        <v>181.97752394934082</v>
      </c>
      <c r="Y49" s="6">
        <f t="shared" si="13"/>
        <v>224.46394606489781</v>
      </c>
      <c r="Z49" s="6">
        <f t="shared" si="13"/>
        <v>285.97980653752552</v>
      </c>
      <c r="AA49" s="6">
        <f t="shared" si="13"/>
        <v>309.07368544426765</v>
      </c>
      <c r="AB49" s="6">
        <f t="shared" si="13"/>
        <v>334.23534743574317</v>
      </c>
    </row>
    <row r="50" spans="2:28" x14ac:dyDescent="0.3">
      <c r="C50" s="2" t="s">
        <v>37</v>
      </c>
      <c r="D50" s="13">
        <f>D49/(D49+D48)</f>
        <v>0.6070963372062731</v>
      </c>
      <c r="E50" s="13">
        <f t="shared" ref="E50:R50" si="14">E49/(E49+E48)</f>
        <v>0.60684509812304932</v>
      </c>
      <c r="F50" s="13">
        <f t="shared" si="14"/>
        <v>0.58977783806910078</v>
      </c>
      <c r="G50" s="13">
        <f t="shared" si="14"/>
        <v>0.58343272711919869</v>
      </c>
      <c r="H50" s="13">
        <f t="shared" si="14"/>
        <v>0.57567038662929071</v>
      </c>
      <c r="I50" s="13">
        <f t="shared" si="14"/>
        <v>0.62737996215825886</v>
      </c>
      <c r="J50" s="13">
        <f t="shared" si="14"/>
        <v>0.6186178266178266</v>
      </c>
      <c r="K50" s="13">
        <f t="shared" si="14"/>
        <v>0.59122616676580875</v>
      </c>
      <c r="L50" s="13">
        <f t="shared" si="14"/>
        <v>0.57816307248586918</v>
      </c>
      <c r="M50" s="13">
        <f t="shared" si="14"/>
        <v>0.5631536102759771</v>
      </c>
      <c r="N50" s="13">
        <f t="shared" si="14"/>
        <v>0.50636621787994229</v>
      </c>
      <c r="O50" s="13">
        <f t="shared" si="14"/>
        <v>0.5033776740200242</v>
      </c>
      <c r="P50" s="13">
        <f t="shared" si="14"/>
        <v>0.50601263214212333</v>
      </c>
      <c r="Q50" s="13">
        <f t="shared" si="14"/>
        <v>0.50613407500124874</v>
      </c>
      <c r="R50" s="13">
        <f t="shared" si="14"/>
        <v>0.4979210005703808</v>
      </c>
      <c r="S50" s="14">
        <f t="shared" ref="S50:AB50" si="15">S49/S48</f>
        <v>0.66387805920616305</v>
      </c>
      <c r="T50" s="14">
        <f t="shared" si="15"/>
        <v>0.65667964787972721</v>
      </c>
      <c r="U50" s="14">
        <f t="shared" si="15"/>
        <v>0.71248575425423166</v>
      </c>
      <c r="V50" s="14">
        <f t="shared" si="15"/>
        <v>0.73173002312873925</v>
      </c>
      <c r="W50" s="14">
        <f t="shared" si="15"/>
        <v>0.73100077878500247</v>
      </c>
      <c r="X50" s="14">
        <f t="shared" si="15"/>
        <v>0.60924982454560661</v>
      </c>
      <c r="Y50" s="14">
        <f t="shared" si="15"/>
        <v>0.62489301256729901</v>
      </c>
      <c r="Z50" s="14">
        <f t="shared" si="15"/>
        <v>0.70823103846527524</v>
      </c>
      <c r="AA50" s="14">
        <f t="shared" si="15"/>
        <v>0.74774025165198266</v>
      </c>
      <c r="AB50" s="14">
        <f t="shared" si="15"/>
        <v>0.76929031604484022</v>
      </c>
    </row>
    <row r="51" spans="2:28" x14ac:dyDescent="0.3">
      <c r="C51" s="2" t="s">
        <v>38</v>
      </c>
      <c r="D51" s="14">
        <f>D49/D48</f>
        <v>1.5451531627105159</v>
      </c>
      <c r="E51" s="14">
        <f t="shared" ref="E51:R51" si="16">E49/E48</f>
        <v>1.5435267250285465</v>
      </c>
      <c r="F51" s="14">
        <f t="shared" si="16"/>
        <v>1.4377035002035001</v>
      </c>
      <c r="G51" s="14">
        <f t="shared" si="16"/>
        <v>1.4005726448081894</v>
      </c>
      <c r="H51" s="14">
        <f t="shared" si="16"/>
        <v>1.3566585232088548</v>
      </c>
      <c r="I51" s="14">
        <f t="shared" si="16"/>
        <v>1.6836989384471033</v>
      </c>
      <c r="J51" s="14">
        <f t="shared" si="16"/>
        <v>1.6220417989960045</v>
      </c>
      <c r="K51" s="14">
        <f t="shared" si="16"/>
        <v>1.4463405401663478</v>
      </c>
      <c r="L51" s="14">
        <f t="shared" si="16"/>
        <v>1.3705843058666352</v>
      </c>
      <c r="M51" s="14">
        <f t="shared" si="16"/>
        <v>1.2891341751313286</v>
      </c>
      <c r="N51" s="14">
        <f t="shared" si="16"/>
        <v>1.0257932828365219</v>
      </c>
      <c r="O51" s="14">
        <f t="shared" si="16"/>
        <v>1.0136025862846945</v>
      </c>
      <c r="P51" s="14">
        <f t="shared" si="16"/>
        <v>1.0243432627364397</v>
      </c>
      <c r="Q51" s="14">
        <f t="shared" si="16"/>
        <v>1.0248410537789758</v>
      </c>
      <c r="R51" s="14">
        <f t="shared" si="16"/>
        <v>0.99171843701098417</v>
      </c>
    </row>
    <row r="53" spans="2:28" x14ac:dyDescent="0.3">
      <c r="B53" s="2" t="s">
        <v>35</v>
      </c>
      <c r="C53" s="2" t="s">
        <v>24</v>
      </c>
      <c r="D53" s="12">
        <f>D48</f>
        <v>37705</v>
      </c>
      <c r="E53" s="12">
        <f t="shared" ref="E53:R53" si="17">E48</f>
        <v>36782</v>
      </c>
      <c r="F53" s="12">
        <f t="shared" si="17"/>
        <v>39312</v>
      </c>
      <c r="G53" s="12">
        <f t="shared" si="17"/>
        <v>39466</v>
      </c>
      <c r="H53" s="12">
        <f t="shared" si="17"/>
        <v>40114</v>
      </c>
      <c r="I53" s="12">
        <f t="shared" si="17"/>
        <v>652252</v>
      </c>
      <c r="J53" s="12">
        <f t="shared" si="17"/>
        <v>624704</v>
      </c>
      <c r="K53" s="12">
        <f t="shared" si="17"/>
        <v>678939</v>
      </c>
      <c r="L53" s="12">
        <f t="shared" si="17"/>
        <v>687123</v>
      </c>
      <c r="M53" s="12">
        <f t="shared" si="17"/>
        <v>699772</v>
      </c>
      <c r="N53" s="12">
        <f t="shared" si="17"/>
        <v>194821892.70966342</v>
      </c>
      <c r="O53" s="12">
        <f t="shared" si="17"/>
        <v>224396052.03206572</v>
      </c>
      <c r="P53" s="12">
        <f t="shared" si="17"/>
        <v>274151842.16089803</v>
      </c>
      <c r="Q53" s="12">
        <f t="shared" si="17"/>
        <v>284017929.34689397</v>
      </c>
      <c r="R53" s="12">
        <f t="shared" si="17"/>
        <v>304031563.46527052</v>
      </c>
      <c r="S53" s="6">
        <f>N53/D53</f>
        <v>5167.004182725459</v>
      </c>
      <c r="T53" s="6">
        <f>O53/E53</f>
        <v>6100.7028446540626</v>
      </c>
      <c r="U53" s="6">
        <f>P53/F53</f>
        <v>6973.7444587123027</v>
      </c>
      <c r="V53" s="6">
        <f>Q53/G53</f>
        <v>7196.521799698322</v>
      </c>
      <c r="W53" s="6">
        <f>R53/H53</f>
        <v>7579.188399692639</v>
      </c>
      <c r="X53" s="6">
        <f t="shared" ref="X53:AB60" si="18">N53/I53</f>
        <v>298.69113886912334</v>
      </c>
      <c r="Y53" s="6">
        <f t="shared" si="18"/>
        <v>359.20380217201381</v>
      </c>
      <c r="Z53" s="6">
        <f t="shared" si="18"/>
        <v>403.79451196778803</v>
      </c>
      <c r="AA53" s="6">
        <f t="shared" si="18"/>
        <v>413.34365076833984</v>
      </c>
      <c r="AB53" s="6">
        <f t="shared" si="18"/>
        <v>434.47231879136422</v>
      </c>
    </row>
    <row r="54" spans="2:28" x14ac:dyDescent="0.3">
      <c r="C54" s="2" t="s">
        <v>25</v>
      </c>
      <c r="D54" s="12">
        <v>7977</v>
      </c>
      <c r="E54" s="12">
        <v>5686</v>
      </c>
      <c r="F54" s="12">
        <v>4524</v>
      </c>
      <c r="G54" s="12">
        <v>3285</v>
      </c>
      <c r="H54" s="12">
        <v>2323</v>
      </c>
      <c r="I54" s="12">
        <v>108465</v>
      </c>
      <c r="J54" s="12">
        <v>68726</v>
      </c>
      <c r="K54" s="12">
        <v>50562</v>
      </c>
      <c r="L54" s="12">
        <v>35852</v>
      </c>
      <c r="M54" s="12">
        <v>25006</v>
      </c>
      <c r="N54" s="12">
        <v>5037172.7703576041</v>
      </c>
      <c r="O54" s="12">
        <v>3359681.2988574868</v>
      </c>
      <c r="P54" s="12">
        <v>2500986.0947014452</v>
      </c>
      <c r="Q54" s="12">
        <v>1671475.1426242867</v>
      </c>
      <c r="R54" s="12">
        <v>1147442.9049616542</v>
      </c>
      <c r="S54" s="6">
        <f t="shared" ref="S54:W59" si="19">N54/D54</f>
        <v>631.46204968755228</v>
      </c>
      <c r="T54" s="6">
        <f t="shared" si="19"/>
        <v>590.86902899357835</v>
      </c>
      <c r="U54" s="6">
        <f t="shared" si="19"/>
        <v>552.82628088007186</v>
      </c>
      <c r="V54" s="6">
        <f t="shared" si="19"/>
        <v>508.82043915503402</v>
      </c>
      <c r="W54" s="6">
        <f t="shared" si="19"/>
        <v>493.94873222628246</v>
      </c>
      <c r="X54" s="6">
        <f t="shared" si="18"/>
        <v>46.440536305329871</v>
      </c>
      <c r="Y54" s="6">
        <f t="shared" si="18"/>
        <v>48.885156983637735</v>
      </c>
      <c r="Z54" s="6">
        <f t="shared" si="18"/>
        <v>49.463749351320068</v>
      </c>
      <c r="AA54" s="6">
        <f t="shared" si="18"/>
        <v>46.621531368523002</v>
      </c>
      <c r="AB54" s="6">
        <f t="shared" si="18"/>
        <v>45.886703389652652</v>
      </c>
    </row>
    <row r="55" spans="2:28" x14ac:dyDescent="0.3">
      <c r="C55" s="2" t="s">
        <v>26</v>
      </c>
      <c r="D55" s="12">
        <v>13689</v>
      </c>
      <c r="E55" s="12">
        <v>12272</v>
      </c>
      <c r="F55" s="12">
        <v>11631</v>
      </c>
      <c r="G55" s="12">
        <v>9649</v>
      </c>
      <c r="H55" s="12">
        <v>8451</v>
      </c>
      <c r="I55" s="12">
        <v>245071</v>
      </c>
      <c r="J55" s="12">
        <v>208059</v>
      </c>
      <c r="K55" s="12">
        <v>194324</v>
      </c>
      <c r="L55" s="12">
        <v>153032</v>
      </c>
      <c r="M55" s="12">
        <v>124746</v>
      </c>
      <c r="N55" s="12">
        <v>48853833.692373976</v>
      </c>
      <c r="O55" s="12">
        <v>48433494.570407845</v>
      </c>
      <c r="P55" s="12">
        <v>44803857.129873671</v>
      </c>
      <c r="Q55" s="12">
        <v>32527979.239051171</v>
      </c>
      <c r="R55" s="12">
        <v>25663615.101055041</v>
      </c>
      <c r="S55" s="6">
        <f t="shared" si="19"/>
        <v>3568.8387531867907</v>
      </c>
      <c r="T55" s="6">
        <f t="shared" si="19"/>
        <v>3946.6667674713044</v>
      </c>
      <c r="U55" s="6">
        <f t="shared" si="19"/>
        <v>3852.1070526931194</v>
      </c>
      <c r="V55" s="6">
        <f t="shared" si="19"/>
        <v>3371.1243899939032</v>
      </c>
      <c r="W55" s="6">
        <f t="shared" si="19"/>
        <v>3036.7548338723277</v>
      </c>
      <c r="X55" s="6">
        <f t="shared" si="18"/>
        <v>199.34563327514874</v>
      </c>
      <c r="Y55" s="6">
        <f t="shared" si="18"/>
        <v>232.78730826548164</v>
      </c>
      <c r="Z55" s="6">
        <f t="shared" si="18"/>
        <v>230.56265376316702</v>
      </c>
      <c r="AA55" s="6">
        <f t="shared" si="18"/>
        <v>212.55671519062139</v>
      </c>
      <c r="AB55" s="6">
        <f t="shared" si="18"/>
        <v>205.72695798707005</v>
      </c>
    </row>
    <row r="56" spans="2:28" x14ac:dyDescent="0.3">
      <c r="C56" s="2" t="s">
        <v>27</v>
      </c>
      <c r="D56" s="12">
        <v>12653</v>
      </c>
      <c r="E56" s="12">
        <v>15015</v>
      </c>
      <c r="F56" s="12">
        <v>18737</v>
      </c>
      <c r="G56" s="12">
        <v>21961</v>
      </c>
      <c r="H56" s="12">
        <v>24417</v>
      </c>
      <c r="I56" s="12">
        <v>281766</v>
      </c>
      <c r="J56" s="12">
        <v>327190</v>
      </c>
      <c r="K56" s="12">
        <v>410827</v>
      </c>
      <c r="L56" s="12">
        <v>473789</v>
      </c>
      <c r="M56" s="12">
        <v>523782</v>
      </c>
      <c r="N56" s="12">
        <v>125306095.64842741</v>
      </c>
      <c r="O56" s="12">
        <v>152373410.03148103</v>
      </c>
      <c r="P56" s="12">
        <v>202714765.97291648</v>
      </c>
      <c r="Q56" s="12">
        <v>225638261.05606312</v>
      </c>
      <c r="R56" s="12">
        <v>250751485.10656327</v>
      </c>
      <c r="S56" s="6">
        <f t="shared" si="19"/>
        <v>9903.2716073996216</v>
      </c>
      <c r="T56" s="6">
        <f t="shared" si="19"/>
        <v>10148.079256175892</v>
      </c>
      <c r="U56" s="6">
        <f t="shared" si="19"/>
        <v>10818.955327582669</v>
      </c>
      <c r="V56" s="6">
        <f t="shared" si="19"/>
        <v>10274.498477121402</v>
      </c>
      <c r="W56" s="6">
        <f t="shared" si="19"/>
        <v>10269.545198286574</v>
      </c>
      <c r="X56" s="6">
        <f t="shared" si="18"/>
        <v>444.71687729686124</v>
      </c>
      <c r="Y56" s="6">
        <f t="shared" si="18"/>
        <v>465.70313894520319</v>
      </c>
      <c r="Z56" s="6">
        <f t="shared" si="18"/>
        <v>493.43097209510688</v>
      </c>
      <c r="AA56" s="6">
        <f t="shared" si="18"/>
        <v>476.2420846749568</v>
      </c>
      <c r="AB56" s="6">
        <f t="shared" si="18"/>
        <v>478.73253587668779</v>
      </c>
    </row>
    <row r="57" spans="2:28" x14ac:dyDescent="0.3">
      <c r="C57" s="2" t="s">
        <v>28</v>
      </c>
      <c r="D57" s="12">
        <v>414</v>
      </c>
      <c r="E57" s="12">
        <v>648</v>
      </c>
      <c r="F57" s="12">
        <v>751</v>
      </c>
      <c r="G57" s="12">
        <v>838</v>
      </c>
      <c r="H57" s="12">
        <v>958</v>
      </c>
      <c r="I57" s="12">
        <v>7075</v>
      </c>
      <c r="J57" s="12">
        <v>10203</v>
      </c>
      <c r="K57" s="12">
        <v>11108</v>
      </c>
      <c r="L57" s="12">
        <v>12042</v>
      </c>
      <c r="M57" s="12">
        <v>13051</v>
      </c>
      <c r="N57" s="12">
        <v>6196640.2412753124</v>
      </c>
      <c r="O57" s="12">
        <v>9585927.2752997782</v>
      </c>
      <c r="P57" s="12">
        <v>10933371.807688812</v>
      </c>
      <c r="Q57" s="12">
        <v>11362259.683438424</v>
      </c>
      <c r="R57" s="12">
        <v>12778694.970552096</v>
      </c>
      <c r="S57" s="6">
        <f t="shared" si="19"/>
        <v>14967.730051389643</v>
      </c>
      <c r="T57" s="6">
        <f t="shared" si="19"/>
        <v>14793.09764706756</v>
      </c>
      <c r="U57" s="6">
        <f t="shared" si="19"/>
        <v>14558.417853114262</v>
      </c>
      <c r="V57" s="6">
        <f t="shared" si="19"/>
        <v>13558.782438470673</v>
      </c>
      <c r="W57" s="6">
        <f t="shared" si="19"/>
        <v>13338.930031891541</v>
      </c>
      <c r="X57" s="6">
        <f t="shared" si="18"/>
        <v>875.85021078096293</v>
      </c>
      <c r="Y57" s="6">
        <f t="shared" si="18"/>
        <v>939.52046214836594</v>
      </c>
      <c r="Z57" s="6">
        <f t="shared" si="18"/>
        <v>984.27906082902518</v>
      </c>
      <c r="AA57" s="6">
        <f t="shared" si="18"/>
        <v>943.55253973081085</v>
      </c>
      <c r="AB57" s="6">
        <f t="shared" si="18"/>
        <v>979.13531304513799</v>
      </c>
    </row>
    <row r="58" spans="2:28" x14ac:dyDescent="0.3">
      <c r="C58" s="2" t="s">
        <v>29</v>
      </c>
      <c r="D58" s="12">
        <v>258</v>
      </c>
      <c r="E58" s="12">
        <v>211</v>
      </c>
      <c r="F58" s="12">
        <v>276</v>
      </c>
      <c r="G58" s="12">
        <v>227</v>
      </c>
      <c r="H58" s="12">
        <v>227</v>
      </c>
      <c r="I58" s="12">
        <v>1204</v>
      </c>
      <c r="J58" s="12">
        <v>1014</v>
      </c>
      <c r="K58" s="12">
        <v>1116</v>
      </c>
      <c r="L58" s="12">
        <v>802</v>
      </c>
      <c r="M58" s="12">
        <v>849</v>
      </c>
      <c r="N58" s="12">
        <v>489027.14347264112</v>
      </c>
      <c r="O58" s="12">
        <v>410529.34102083411</v>
      </c>
      <c r="P58" s="12">
        <v>478565.84567845135</v>
      </c>
      <c r="Q58" s="12">
        <v>323864.79646549135</v>
      </c>
      <c r="R58" s="12">
        <v>340416.93148595403</v>
      </c>
      <c r="S58" s="6">
        <f t="shared" si="19"/>
        <v>1895.4540444676013</v>
      </c>
      <c r="T58" s="6">
        <f t="shared" si="19"/>
        <v>1945.6366873025313</v>
      </c>
      <c r="U58" s="6">
        <f t="shared" si="19"/>
        <v>1733.9342234726498</v>
      </c>
      <c r="V58" s="6">
        <f t="shared" si="19"/>
        <v>1426.7171650462174</v>
      </c>
      <c r="W58" s="6">
        <f t="shared" si="19"/>
        <v>1499.6340594094891</v>
      </c>
      <c r="X58" s="6">
        <f t="shared" si="18"/>
        <v>406.16872381448599</v>
      </c>
      <c r="Y58" s="6">
        <f t="shared" si="18"/>
        <v>404.8612830580218</v>
      </c>
      <c r="Z58" s="6">
        <f t="shared" si="18"/>
        <v>428.82244236420371</v>
      </c>
      <c r="AA58" s="6">
        <f t="shared" si="18"/>
        <v>403.8214419769219</v>
      </c>
      <c r="AB58" s="6">
        <f t="shared" si="18"/>
        <v>400.96222789865021</v>
      </c>
    </row>
    <row r="59" spans="2:28" x14ac:dyDescent="0.3">
      <c r="C59" s="2" t="s">
        <v>30</v>
      </c>
      <c r="D59" s="12">
        <v>2714</v>
      </c>
      <c r="E59" s="12">
        <v>2950</v>
      </c>
      <c r="F59" s="12">
        <v>3393</v>
      </c>
      <c r="G59" s="12">
        <v>3506</v>
      </c>
      <c r="H59" s="12">
        <v>3738</v>
      </c>
      <c r="I59" s="12">
        <v>8671</v>
      </c>
      <c r="J59" s="12">
        <v>9512</v>
      </c>
      <c r="K59" s="12">
        <v>11002</v>
      </c>
      <c r="L59" s="12">
        <v>11606</v>
      </c>
      <c r="M59" s="12">
        <v>12338</v>
      </c>
      <c r="N59" s="12">
        <v>8939123.2137565091</v>
      </c>
      <c r="O59" s="12">
        <v>10233009.514998754</v>
      </c>
      <c r="P59" s="12">
        <v>12720295.310039124</v>
      </c>
      <c r="Q59" s="12">
        <v>12494089.429251503</v>
      </c>
      <c r="R59" s="12">
        <v>13349908.450652456</v>
      </c>
      <c r="S59" s="6">
        <f t="shared" si="19"/>
        <v>3293.7078901092518</v>
      </c>
      <c r="T59" s="6">
        <f t="shared" si="19"/>
        <v>3468.8167847453406</v>
      </c>
      <c r="U59" s="6">
        <f t="shared" si="19"/>
        <v>3748.98181846128</v>
      </c>
      <c r="V59" s="6">
        <f t="shared" si="19"/>
        <v>3563.6307556336292</v>
      </c>
      <c r="W59" s="6">
        <f t="shared" si="19"/>
        <v>3571.4040798963233</v>
      </c>
      <c r="X59" s="6">
        <f t="shared" si="18"/>
        <v>1030.9218329784926</v>
      </c>
      <c r="Y59" s="6">
        <f t="shared" si="18"/>
        <v>1075.7999910637884</v>
      </c>
      <c r="Z59" s="6">
        <f t="shared" si="18"/>
        <v>1156.1802681366228</v>
      </c>
      <c r="AA59" s="6">
        <f t="shared" si="18"/>
        <v>1076.5198543211704</v>
      </c>
      <c r="AB59" s="6">
        <f t="shared" si="18"/>
        <v>1082.0155982049323</v>
      </c>
    </row>
    <row r="60" spans="2:28" x14ac:dyDescent="0.3">
      <c r="C60" s="2" t="s">
        <v>31</v>
      </c>
      <c r="D60" s="6">
        <f t="shared" ref="D60:R60" si="20">SUM(D56:D59)</f>
        <v>16039</v>
      </c>
      <c r="E60" s="6">
        <f t="shared" si="20"/>
        <v>18824</v>
      </c>
      <c r="F60" s="6">
        <f t="shared" si="20"/>
        <v>23157</v>
      </c>
      <c r="G60" s="6">
        <f t="shared" si="20"/>
        <v>26532</v>
      </c>
      <c r="H60" s="6">
        <f t="shared" si="20"/>
        <v>29340</v>
      </c>
      <c r="I60" s="6">
        <f t="shared" si="20"/>
        <v>298716</v>
      </c>
      <c r="J60" s="6">
        <f t="shared" si="20"/>
        <v>347919</v>
      </c>
      <c r="K60" s="6">
        <f t="shared" si="20"/>
        <v>434053</v>
      </c>
      <c r="L60" s="6">
        <f t="shared" si="20"/>
        <v>498239</v>
      </c>
      <c r="M60" s="6">
        <f t="shared" si="20"/>
        <v>550020</v>
      </c>
      <c r="N60" s="6">
        <f t="shared" si="20"/>
        <v>140930886.24693188</v>
      </c>
      <c r="O60" s="6">
        <f t="shared" si="20"/>
        <v>172602876.1628004</v>
      </c>
      <c r="P60" s="6">
        <f t="shared" si="20"/>
        <v>226846998.93632287</v>
      </c>
      <c r="Q60" s="6">
        <f t="shared" si="20"/>
        <v>249818474.96521851</v>
      </c>
      <c r="R60" s="6">
        <f t="shared" si="20"/>
        <v>277220505.45925379</v>
      </c>
      <c r="S60" s="6">
        <f>N60/D60</f>
        <v>8786.762656458126</v>
      </c>
      <c r="T60" s="6">
        <f>O60/E60</f>
        <v>9169.2985636846788</v>
      </c>
      <c r="U60" s="6">
        <f>P60/F60</f>
        <v>9796.0443466909728</v>
      </c>
      <c r="V60" s="6">
        <f>Q60/G60</f>
        <v>9415.7423098604904</v>
      </c>
      <c r="W60" s="6">
        <f>R60/H60</f>
        <v>9448.5516516446423</v>
      </c>
      <c r="X60" s="6">
        <f t="shared" si="18"/>
        <v>471.78887721759759</v>
      </c>
      <c r="Y60" s="6">
        <f t="shared" si="18"/>
        <v>496.10074805572674</v>
      </c>
      <c r="Z60" s="6">
        <f t="shared" si="18"/>
        <v>522.62511475861902</v>
      </c>
      <c r="AA60" s="6">
        <f t="shared" si="18"/>
        <v>501.40289091222991</v>
      </c>
      <c r="AB60" s="6">
        <f t="shared" si="18"/>
        <v>504.01895469119995</v>
      </c>
    </row>
    <row r="61" spans="2:28" x14ac:dyDescent="0.3">
      <c r="C61" s="2" t="s">
        <v>32</v>
      </c>
      <c r="D61" s="13">
        <f>SUM(D56:D59)/SUM(D54:D59)</f>
        <v>0.42538124917119746</v>
      </c>
      <c r="E61" s="13">
        <f t="shared" ref="E61:R61" si="21">SUM(E56:E59)/SUM(E54:E59)</f>
        <v>0.51177206242183682</v>
      </c>
      <c r="F61" s="13">
        <f t="shared" si="21"/>
        <v>0.58905677655677657</v>
      </c>
      <c r="G61" s="13">
        <f t="shared" si="21"/>
        <v>0.67227486950793092</v>
      </c>
      <c r="H61" s="13">
        <f t="shared" si="21"/>
        <v>0.73141546592212192</v>
      </c>
      <c r="I61" s="13">
        <f t="shared" si="21"/>
        <v>0.45797636496323507</v>
      </c>
      <c r="J61" s="13">
        <f t="shared" si="21"/>
        <v>0.55693416402007989</v>
      </c>
      <c r="K61" s="13">
        <f t="shared" si="21"/>
        <v>0.6393107480937168</v>
      </c>
      <c r="L61" s="13">
        <f t="shared" si="21"/>
        <v>0.72510889607828588</v>
      </c>
      <c r="M61" s="13">
        <f t="shared" si="21"/>
        <v>0.78599886820278608</v>
      </c>
      <c r="N61" s="13">
        <f t="shared" si="21"/>
        <v>0.72338321061769206</v>
      </c>
      <c r="O61" s="13">
        <f t="shared" si="21"/>
        <v>0.76918856013623549</v>
      </c>
      <c r="P61" s="13">
        <f t="shared" si="21"/>
        <v>0.82745020842569361</v>
      </c>
      <c r="Q61" s="13">
        <f t="shared" si="21"/>
        <v>0.87958698783447242</v>
      </c>
      <c r="R61" s="13">
        <f t="shared" si="21"/>
        <v>0.91181488625578411</v>
      </c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2:28" x14ac:dyDescent="0.3">
      <c r="C62" s="2" t="s">
        <v>33</v>
      </c>
      <c r="D62" s="13">
        <f>D56/(SUM(D54:D59))</f>
        <v>0.33557883569818325</v>
      </c>
      <c r="E62" s="13">
        <f t="shared" ref="E62:R62" si="22">E56/(SUM(E54:E59))</f>
        <v>0.40821597520526343</v>
      </c>
      <c r="F62" s="13">
        <f t="shared" si="22"/>
        <v>0.47662291412291413</v>
      </c>
      <c r="G62" s="13">
        <f t="shared" si="22"/>
        <v>0.55645365631176202</v>
      </c>
      <c r="H62" s="13">
        <f t="shared" si="22"/>
        <v>0.60869023283641621</v>
      </c>
      <c r="I62" s="13">
        <f t="shared" si="22"/>
        <v>0.43198947646001851</v>
      </c>
      <c r="J62" s="13">
        <f t="shared" si="22"/>
        <v>0.5237520489703924</v>
      </c>
      <c r="K62" s="13">
        <f t="shared" si="22"/>
        <v>0.60510148923540996</v>
      </c>
      <c r="L62" s="13">
        <f t="shared" si="22"/>
        <v>0.68952574720974269</v>
      </c>
      <c r="M62" s="13">
        <f t="shared" si="22"/>
        <v>0.74850379838004377</v>
      </c>
      <c r="N62" s="13">
        <f t="shared" si="22"/>
        <v>0.64318282666089732</v>
      </c>
      <c r="O62" s="13">
        <f t="shared" si="22"/>
        <v>0.67903783801734263</v>
      </c>
      <c r="P62" s="13">
        <f t="shared" si="22"/>
        <v>0.73942514620764244</v>
      </c>
      <c r="Q62" s="13">
        <f t="shared" si="22"/>
        <v>0.79445076434055995</v>
      </c>
      <c r="R62" s="13">
        <f t="shared" si="22"/>
        <v>0.82475477956487442</v>
      </c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4" spans="2:28" x14ac:dyDescent="0.3">
      <c r="B64" s="2" t="s">
        <v>36</v>
      </c>
      <c r="C64" s="2" t="s">
        <v>24</v>
      </c>
      <c r="D64" s="12">
        <f>D49</f>
        <v>58260</v>
      </c>
      <c r="E64" s="12">
        <f t="shared" ref="E64:P64" si="23">E49</f>
        <v>56774</v>
      </c>
      <c r="F64" s="12">
        <f t="shared" si="23"/>
        <v>56519</v>
      </c>
      <c r="G64" s="12">
        <f t="shared" si="23"/>
        <v>55275</v>
      </c>
      <c r="H64" s="12">
        <f t="shared" si="23"/>
        <v>54421</v>
      </c>
      <c r="I64" s="12">
        <f t="shared" si="23"/>
        <v>1098196</v>
      </c>
      <c r="J64" s="12">
        <f t="shared" si="23"/>
        <v>1013296</v>
      </c>
      <c r="K64" s="12">
        <f t="shared" si="23"/>
        <v>981977</v>
      </c>
      <c r="L64" s="12">
        <f t="shared" si="23"/>
        <v>941760</v>
      </c>
      <c r="M64" s="12">
        <f t="shared" si="23"/>
        <v>902100</v>
      </c>
      <c r="N64" s="12">
        <f t="shared" si="23"/>
        <v>199846988.89107031</v>
      </c>
      <c r="O64" s="12">
        <f t="shared" si="23"/>
        <v>227448418.69177669</v>
      </c>
      <c r="P64" s="12">
        <f t="shared" si="23"/>
        <v>280825592.48429972</v>
      </c>
      <c r="Q64" s="6">
        <v>289042686.7047115</v>
      </c>
      <c r="R64" s="6">
        <v>299625607.43168992</v>
      </c>
      <c r="S64" s="6">
        <f>N64/D64</f>
        <v>3430.2607087379042</v>
      </c>
      <c r="T64" s="6">
        <f>O64/E64</f>
        <v>4006.2073958462797</v>
      </c>
      <c r="U64" s="6">
        <f>P64/F64</f>
        <v>4968.6935806419033</v>
      </c>
      <c r="V64" s="6">
        <f>Q64/G64</f>
        <v>5229.175697959502</v>
      </c>
      <c r="W64" s="6">
        <f>R64/H64</f>
        <v>5505.6983045458537</v>
      </c>
      <c r="X64" s="6">
        <f t="shared" ref="X64:AB71" si="24">N64/I64</f>
        <v>181.97752394934082</v>
      </c>
      <c r="Y64" s="6">
        <f t="shared" si="24"/>
        <v>224.46394606489781</v>
      </c>
      <c r="Z64" s="6">
        <f t="shared" si="24"/>
        <v>285.97980653752552</v>
      </c>
      <c r="AA64" s="6">
        <f t="shared" si="24"/>
        <v>306.91756573300148</v>
      </c>
      <c r="AB64" s="6">
        <f t="shared" si="24"/>
        <v>332.14234279092108</v>
      </c>
    </row>
    <row r="65" spans="2:28" x14ac:dyDescent="0.3">
      <c r="C65" s="2" t="s">
        <v>25</v>
      </c>
      <c r="D65" s="12">
        <v>26271</v>
      </c>
      <c r="E65" s="12">
        <v>21377</v>
      </c>
      <c r="F65" s="12">
        <v>15952</v>
      </c>
      <c r="G65" s="12">
        <v>12314</v>
      </c>
      <c r="H65" s="12">
        <v>10195</v>
      </c>
      <c r="I65" s="12">
        <v>471096</v>
      </c>
      <c r="J65" s="12">
        <v>323553</v>
      </c>
      <c r="K65" s="12">
        <v>203285</v>
      </c>
      <c r="L65" s="12">
        <v>138684</v>
      </c>
      <c r="M65" s="12">
        <v>104105</v>
      </c>
      <c r="N65" s="12">
        <v>21181957.776820336</v>
      </c>
      <c r="O65" s="12">
        <v>15586830.14396378</v>
      </c>
      <c r="P65" s="12">
        <v>10228355.902935565</v>
      </c>
      <c r="Q65" s="12">
        <v>6744654.0556770898</v>
      </c>
      <c r="R65" s="12">
        <v>5102049.9131392743</v>
      </c>
      <c r="S65" s="6">
        <f t="shared" ref="S65:W70" si="25">N65/D65</f>
        <v>806.28669547487095</v>
      </c>
      <c r="T65" s="6">
        <f t="shared" si="25"/>
        <v>729.14020414294714</v>
      </c>
      <c r="U65" s="6">
        <f t="shared" si="25"/>
        <v>641.19583142775605</v>
      </c>
      <c r="V65" s="6">
        <f t="shared" si="25"/>
        <v>547.72243427619696</v>
      </c>
      <c r="W65" s="6">
        <f t="shared" si="25"/>
        <v>500.44628868457818</v>
      </c>
      <c r="X65" s="6">
        <f t="shared" si="24"/>
        <v>44.96314504224263</v>
      </c>
      <c r="Y65" s="6">
        <f t="shared" si="24"/>
        <v>48.173962670609697</v>
      </c>
      <c r="Z65" s="6">
        <f t="shared" si="24"/>
        <v>50.315349892690385</v>
      </c>
      <c r="AA65" s="6">
        <f t="shared" si="24"/>
        <v>48.633252975664746</v>
      </c>
      <c r="AB65" s="6">
        <f t="shared" si="24"/>
        <v>49.008692311985726</v>
      </c>
    </row>
    <row r="66" spans="2:28" x14ac:dyDescent="0.3">
      <c r="C66" s="2" t="s">
        <v>26</v>
      </c>
      <c r="D66" s="12">
        <v>22484</v>
      </c>
      <c r="E66" s="12">
        <v>23190</v>
      </c>
      <c r="F66" s="12">
        <v>21652</v>
      </c>
      <c r="G66" s="12">
        <v>19333</v>
      </c>
      <c r="H66" s="12">
        <v>17604</v>
      </c>
      <c r="I66" s="12">
        <v>467863</v>
      </c>
      <c r="J66" s="12">
        <v>484773</v>
      </c>
      <c r="K66" s="12">
        <v>453604</v>
      </c>
      <c r="L66" s="12">
        <v>396611</v>
      </c>
      <c r="M66" s="12">
        <v>340165</v>
      </c>
      <c r="N66" s="12">
        <v>102096071.52089617</v>
      </c>
      <c r="O66" s="12">
        <v>108767499.38099113</v>
      </c>
      <c r="P66" s="12">
        <v>100455453.96709989</v>
      </c>
      <c r="Q66" s="12">
        <v>80954212.671041891</v>
      </c>
      <c r="R66" s="12">
        <v>67090065.675183259</v>
      </c>
      <c r="S66" s="6">
        <f t="shared" si="25"/>
        <v>4540.8322149482374</v>
      </c>
      <c r="T66" s="6">
        <f t="shared" si="25"/>
        <v>4690.2759543333823</v>
      </c>
      <c r="U66" s="6">
        <f t="shared" si="25"/>
        <v>4639.5461835904252</v>
      </c>
      <c r="V66" s="6">
        <f t="shared" si="25"/>
        <v>4187.3590581410999</v>
      </c>
      <c r="W66" s="6">
        <f t="shared" si="25"/>
        <v>3811.0693975905056</v>
      </c>
      <c r="X66" s="6">
        <f t="shared" si="24"/>
        <v>218.21787899640742</v>
      </c>
      <c r="Y66" s="6">
        <f t="shared" si="24"/>
        <v>224.36789875053094</v>
      </c>
      <c r="Z66" s="6">
        <f t="shared" si="24"/>
        <v>221.46068810482248</v>
      </c>
      <c r="AA66" s="6">
        <f t="shared" si="24"/>
        <v>204.11489512656453</v>
      </c>
      <c r="AB66" s="6">
        <f t="shared" si="24"/>
        <v>197.22800898147446</v>
      </c>
    </row>
    <row r="67" spans="2:28" x14ac:dyDescent="0.3">
      <c r="C67" s="2" t="s">
        <v>27</v>
      </c>
      <c r="D67" s="12">
        <v>7490</v>
      </c>
      <c r="E67" s="12">
        <v>9864</v>
      </c>
      <c r="F67" s="12">
        <v>16420</v>
      </c>
      <c r="G67" s="12">
        <v>20966</v>
      </c>
      <c r="H67" s="12">
        <v>23842</v>
      </c>
      <c r="I67" s="12">
        <v>150488</v>
      </c>
      <c r="J67" s="12">
        <v>193043</v>
      </c>
      <c r="K67" s="12">
        <v>313158</v>
      </c>
      <c r="L67" s="12">
        <v>393960</v>
      </c>
      <c r="M67" s="12">
        <v>444325</v>
      </c>
      <c r="N67" s="12">
        <v>67233618.267987937</v>
      </c>
      <c r="O67" s="12">
        <v>90468333.274380118</v>
      </c>
      <c r="P67" s="12">
        <v>156597481.5959284</v>
      </c>
      <c r="Q67" s="12">
        <v>189928025.56513533</v>
      </c>
      <c r="R67" s="12">
        <v>214926770.89953816</v>
      </c>
      <c r="S67" s="6">
        <f t="shared" si="25"/>
        <v>8976.4510371145443</v>
      </c>
      <c r="T67" s="6">
        <f t="shared" si="25"/>
        <v>9171.5666336557297</v>
      </c>
      <c r="U67" s="6">
        <f t="shared" si="25"/>
        <v>9536.9964431137887</v>
      </c>
      <c r="V67" s="6">
        <f t="shared" si="25"/>
        <v>9058.8584167287663</v>
      </c>
      <c r="W67" s="6">
        <f t="shared" si="25"/>
        <v>9014.6284246094347</v>
      </c>
      <c r="X67" s="6">
        <f t="shared" si="24"/>
        <v>446.77062801012664</v>
      </c>
      <c r="Y67" s="6">
        <f t="shared" si="24"/>
        <v>468.64342801541687</v>
      </c>
      <c r="Z67" s="6">
        <f t="shared" si="24"/>
        <v>500.05901684111024</v>
      </c>
      <c r="AA67" s="6">
        <f t="shared" si="24"/>
        <v>482.09977044658172</v>
      </c>
      <c r="AB67" s="6">
        <f t="shared" si="24"/>
        <v>483.71523299282768</v>
      </c>
    </row>
    <row r="68" spans="2:28" x14ac:dyDescent="0.3">
      <c r="C68" s="2" t="s">
        <v>28</v>
      </c>
      <c r="D68" s="12">
        <v>194</v>
      </c>
      <c r="E68" s="12">
        <v>325</v>
      </c>
      <c r="F68" s="12">
        <v>328</v>
      </c>
      <c r="G68" s="12">
        <v>374</v>
      </c>
      <c r="H68" s="12">
        <v>419</v>
      </c>
      <c r="I68" s="12">
        <v>3427</v>
      </c>
      <c r="J68" s="12">
        <v>5756</v>
      </c>
      <c r="K68" s="12">
        <v>5452</v>
      </c>
      <c r="L68" s="12">
        <v>5850</v>
      </c>
      <c r="M68" s="12">
        <v>6476</v>
      </c>
      <c r="N68" s="12">
        <v>2966915.9844894442</v>
      </c>
      <c r="O68" s="12">
        <v>5346457.5006190091</v>
      </c>
      <c r="P68" s="12">
        <v>5342298.4640552578</v>
      </c>
      <c r="Q68" s="12">
        <v>5406590.3144168491</v>
      </c>
      <c r="R68" s="12">
        <v>6163936.2738867002</v>
      </c>
      <c r="S68" s="6">
        <f t="shared" si="25"/>
        <v>15293.381363347651</v>
      </c>
      <c r="T68" s="6">
        <f t="shared" si="25"/>
        <v>16450.638463443105</v>
      </c>
      <c r="U68" s="6">
        <f t="shared" si="25"/>
        <v>16287.495317241639</v>
      </c>
      <c r="V68" s="6">
        <f t="shared" si="25"/>
        <v>14456.123835339169</v>
      </c>
      <c r="W68" s="6">
        <f t="shared" si="25"/>
        <v>14711.065092808354</v>
      </c>
      <c r="X68" s="6">
        <f t="shared" si="24"/>
        <v>865.74729632023468</v>
      </c>
      <c r="Y68" s="6">
        <f t="shared" si="24"/>
        <v>928.84946153909118</v>
      </c>
      <c r="Z68" s="6">
        <f t="shared" si="24"/>
        <v>979.87866178563058</v>
      </c>
      <c r="AA68" s="6">
        <f t="shared" si="24"/>
        <v>924.20347254988872</v>
      </c>
      <c r="AB68" s="6">
        <f t="shared" si="24"/>
        <v>951.81227206403651</v>
      </c>
    </row>
    <row r="69" spans="2:28" x14ac:dyDescent="0.3">
      <c r="C69" s="2" t="s">
        <v>29</v>
      </c>
      <c r="D69" s="12">
        <v>187</v>
      </c>
      <c r="E69" s="12">
        <v>180</v>
      </c>
      <c r="F69" s="12">
        <v>209</v>
      </c>
      <c r="G69" s="12">
        <v>176</v>
      </c>
      <c r="H69" s="12">
        <v>161</v>
      </c>
      <c r="I69" s="12">
        <v>885</v>
      </c>
      <c r="J69" s="12">
        <v>849</v>
      </c>
      <c r="K69" s="12">
        <v>806</v>
      </c>
      <c r="L69" s="12">
        <v>591</v>
      </c>
      <c r="M69" s="12">
        <v>569</v>
      </c>
      <c r="N69" s="12">
        <v>361412.32227488147</v>
      </c>
      <c r="O69" s="12">
        <v>358810.26493579999</v>
      </c>
      <c r="P69" s="12">
        <v>344428.79214759613</v>
      </c>
      <c r="Q69" s="12">
        <v>238197.57217003388</v>
      </c>
      <c r="R69" s="12">
        <v>227489.51315622221</v>
      </c>
      <c r="S69" s="6">
        <f t="shared" si="25"/>
        <v>1932.6862153736977</v>
      </c>
      <c r="T69" s="6">
        <f t="shared" si="25"/>
        <v>1993.3903607544444</v>
      </c>
      <c r="U69" s="6">
        <f t="shared" si="25"/>
        <v>1647.984651423905</v>
      </c>
      <c r="V69" s="6">
        <f t="shared" si="25"/>
        <v>1353.3952964206471</v>
      </c>
      <c r="W69" s="6">
        <f t="shared" si="25"/>
        <v>1412.9783425852311</v>
      </c>
      <c r="X69" s="6">
        <f t="shared" si="24"/>
        <v>408.37550539534629</v>
      </c>
      <c r="Y69" s="6">
        <f t="shared" si="24"/>
        <v>422.62693160871612</v>
      </c>
      <c r="Z69" s="6">
        <f t="shared" si="24"/>
        <v>427.33100762729049</v>
      </c>
      <c r="AA69" s="6">
        <f t="shared" si="24"/>
        <v>403.04157727586102</v>
      </c>
      <c r="AB69" s="6">
        <f t="shared" si="24"/>
        <v>399.80582277016208</v>
      </c>
    </row>
    <row r="70" spans="2:28" x14ac:dyDescent="0.3">
      <c r="C70" s="2" t="s">
        <v>30</v>
      </c>
      <c r="D70" s="12">
        <v>1634</v>
      </c>
      <c r="E70" s="12">
        <v>1838</v>
      </c>
      <c r="F70" s="12">
        <v>1958</v>
      </c>
      <c r="G70" s="12">
        <v>2112</v>
      </c>
      <c r="H70" s="12">
        <v>2200</v>
      </c>
      <c r="I70" s="12">
        <v>4437</v>
      </c>
      <c r="J70" s="12">
        <v>5322</v>
      </c>
      <c r="K70" s="12">
        <v>5672</v>
      </c>
      <c r="L70" s="12">
        <v>6064</v>
      </c>
      <c r="M70" s="12">
        <v>6460</v>
      </c>
      <c r="N70" s="12">
        <v>6007013.0186015442</v>
      </c>
      <c r="O70" s="12">
        <v>6920488.1268868763</v>
      </c>
      <c r="P70" s="12">
        <v>7857573.7621330824</v>
      </c>
      <c r="Q70" s="12">
        <v>7801553.8255523304</v>
      </c>
      <c r="R70" s="12">
        <v>8003394.6468802672</v>
      </c>
      <c r="S70" s="6">
        <f t="shared" si="25"/>
        <v>3676.2625572836869</v>
      </c>
      <c r="T70" s="6">
        <f t="shared" si="25"/>
        <v>3765.2274901451992</v>
      </c>
      <c r="U70" s="6">
        <f t="shared" si="25"/>
        <v>4013.0611655429429</v>
      </c>
      <c r="V70" s="6">
        <f t="shared" si="25"/>
        <v>3693.9175310380351</v>
      </c>
      <c r="W70" s="6">
        <f t="shared" si="25"/>
        <v>3637.9066576728487</v>
      </c>
      <c r="X70" s="6">
        <f t="shared" si="24"/>
        <v>1353.8456205998523</v>
      </c>
      <c r="Y70" s="6">
        <f t="shared" si="24"/>
        <v>1300.3547776938888</v>
      </c>
      <c r="Z70" s="6">
        <f t="shared" si="24"/>
        <v>1385.3268268922923</v>
      </c>
      <c r="AA70" s="6">
        <f t="shared" si="24"/>
        <v>1286.5359211003183</v>
      </c>
      <c r="AB70" s="6">
        <f t="shared" si="24"/>
        <v>1238.9155800124252</v>
      </c>
    </row>
    <row r="71" spans="2:28" x14ac:dyDescent="0.3">
      <c r="C71" s="2" t="s">
        <v>31</v>
      </c>
      <c r="D71" s="6">
        <f t="shared" ref="D71:R71" si="26">SUM(D67:D70)</f>
        <v>9505</v>
      </c>
      <c r="E71" s="6">
        <f t="shared" si="26"/>
        <v>12207</v>
      </c>
      <c r="F71" s="6">
        <f t="shared" si="26"/>
        <v>18915</v>
      </c>
      <c r="G71" s="6">
        <f t="shared" si="26"/>
        <v>23628</v>
      </c>
      <c r="H71" s="6">
        <f t="shared" si="26"/>
        <v>26622</v>
      </c>
      <c r="I71" s="6">
        <f t="shared" si="26"/>
        <v>159237</v>
      </c>
      <c r="J71" s="6">
        <f t="shared" si="26"/>
        <v>204970</v>
      </c>
      <c r="K71" s="6">
        <f t="shared" si="26"/>
        <v>325088</v>
      </c>
      <c r="L71" s="6">
        <f t="shared" si="26"/>
        <v>406465</v>
      </c>
      <c r="M71" s="6">
        <f t="shared" si="26"/>
        <v>457830</v>
      </c>
      <c r="N71" s="6">
        <f t="shared" si="26"/>
        <v>76568959.593353808</v>
      </c>
      <c r="O71" s="6">
        <f t="shared" si="26"/>
        <v>103094089.16682181</v>
      </c>
      <c r="P71" s="6">
        <f t="shared" si="26"/>
        <v>170141782.61426437</v>
      </c>
      <c r="Q71" s="6">
        <f t="shared" si="26"/>
        <v>203374367.27727455</v>
      </c>
      <c r="R71" s="6">
        <f t="shared" si="26"/>
        <v>229321591.33346137</v>
      </c>
      <c r="S71" s="6">
        <f>N71/D71</f>
        <v>8055.6506673702061</v>
      </c>
      <c r="T71" s="6">
        <f>O71/E71</f>
        <v>8445.4894049989198</v>
      </c>
      <c r="U71" s="6">
        <f>P71/F71</f>
        <v>8995.0717744786871</v>
      </c>
      <c r="V71" s="6">
        <f>Q71/G71</f>
        <v>8607.3458302553991</v>
      </c>
      <c r="W71" s="6">
        <f>R71/H71</f>
        <v>8613.9881050808126</v>
      </c>
      <c r="X71" s="6">
        <f t="shared" si="24"/>
        <v>480.84904634823442</v>
      </c>
      <c r="Y71" s="6">
        <f t="shared" si="24"/>
        <v>502.97160153594092</v>
      </c>
      <c r="Z71" s="6">
        <f t="shared" si="24"/>
        <v>523.37146438584125</v>
      </c>
      <c r="AA71" s="6">
        <f t="shared" si="24"/>
        <v>500.34902704359428</v>
      </c>
      <c r="AB71" s="6">
        <f t="shared" si="24"/>
        <v>500.88808364122355</v>
      </c>
    </row>
    <row r="72" spans="2:28" x14ac:dyDescent="0.3">
      <c r="C72" s="2" t="s">
        <v>32</v>
      </c>
      <c r="D72" s="13">
        <f>SUM(D67:D70)/SUM(D65:D70)</f>
        <v>0.16314795743220048</v>
      </c>
      <c r="E72" s="13">
        <f t="shared" ref="E72:R72" si="27">SUM(E67:E70)/SUM(E65:E70)</f>
        <v>0.2150103920808821</v>
      </c>
      <c r="F72" s="13">
        <f t="shared" si="27"/>
        <v>0.3346662184398167</v>
      </c>
      <c r="G72" s="13">
        <f t="shared" si="27"/>
        <v>0.42746268656716419</v>
      </c>
      <c r="H72" s="13">
        <f t="shared" si="27"/>
        <v>0.48918615975450652</v>
      </c>
      <c r="I72" s="13">
        <f t="shared" si="27"/>
        <v>0.14499870697034045</v>
      </c>
      <c r="J72" s="13">
        <f t="shared" si="27"/>
        <v>0.20228047875448044</v>
      </c>
      <c r="K72" s="13">
        <f t="shared" si="27"/>
        <v>0.33105459700176276</v>
      </c>
      <c r="L72" s="13">
        <f t="shared" si="27"/>
        <v>0.43160146958885492</v>
      </c>
      <c r="M72" s="13">
        <f t="shared" si="27"/>
        <v>0.50751579647489187</v>
      </c>
      <c r="N72" s="13">
        <f t="shared" si="27"/>
        <v>0.38313791975664396</v>
      </c>
      <c r="O72" s="13">
        <f t="shared" si="27"/>
        <v>0.45326360042330388</v>
      </c>
      <c r="P72" s="13">
        <f t="shared" si="27"/>
        <v>0.60586281011327903</v>
      </c>
      <c r="Q72" s="13">
        <f t="shared" si="27"/>
        <v>0.69870514880280699</v>
      </c>
      <c r="R72" s="13">
        <f t="shared" si="27"/>
        <v>0.76056771572560722</v>
      </c>
    </row>
    <row r="73" spans="2:28" x14ac:dyDescent="0.3">
      <c r="C73" s="2" t="s">
        <v>33</v>
      </c>
      <c r="D73" s="13">
        <f>D67/(SUM(D65:D70))</f>
        <v>0.12856162032269139</v>
      </c>
      <c r="E73" s="13">
        <f t="shared" ref="E73:R73" si="28">E67/(SUM(E65:E70))</f>
        <v>0.17374150139148201</v>
      </c>
      <c r="F73" s="13">
        <f t="shared" si="28"/>
        <v>0.29052177143969282</v>
      </c>
      <c r="G73" s="13">
        <f t="shared" si="28"/>
        <v>0.3793034825870647</v>
      </c>
      <c r="H73" s="13">
        <f t="shared" si="28"/>
        <v>0.43810293820400215</v>
      </c>
      <c r="I73" s="13">
        <f t="shared" si="28"/>
        <v>0.13703200521582667</v>
      </c>
      <c r="J73" s="13">
        <f t="shared" si="28"/>
        <v>0.19050997931502739</v>
      </c>
      <c r="K73" s="13">
        <f t="shared" si="28"/>
        <v>0.3189056362827235</v>
      </c>
      <c r="L73" s="13">
        <f t="shared" si="28"/>
        <v>0.41832313965341489</v>
      </c>
      <c r="M73" s="13">
        <f t="shared" si="28"/>
        <v>0.49254517237556811</v>
      </c>
      <c r="N73" s="13">
        <f t="shared" si="28"/>
        <v>0.33642547551534369</v>
      </c>
      <c r="O73" s="13">
        <f t="shared" si="28"/>
        <v>0.39775318639157881</v>
      </c>
      <c r="P73" s="13">
        <f t="shared" si="28"/>
        <v>0.55763251565002359</v>
      </c>
      <c r="Q73" s="13">
        <f t="shared" si="28"/>
        <v>0.65250941473556967</v>
      </c>
      <c r="R73" s="13">
        <f t="shared" si="28"/>
        <v>0.71282587147951004</v>
      </c>
    </row>
    <row r="74" spans="2:28" x14ac:dyDescent="0.3"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2:28" x14ac:dyDescent="0.3">
      <c r="B75" s="2" t="s">
        <v>39</v>
      </c>
      <c r="C75" s="2" t="s">
        <v>24</v>
      </c>
      <c r="D75" s="15">
        <f>D64/D53</f>
        <v>1.5451531627105159</v>
      </c>
      <c r="E75" s="15">
        <f t="shared" ref="D75:AB82" si="29">E64/E53</f>
        <v>1.5435267250285465</v>
      </c>
      <c r="F75" s="15">
        <f t="shared" si="29"/>
        <v>1.4377035002035001</v>
      </c>
      <c r="G75" s="15">
        <f t="shared" si="29"/>
        <v>1.4005726448081894</v>
      </c>
      <c r="H75" s="15">
        <f t="shared" si="29"/>
        <v>1.3566585232088548</v>
      </c>
      <c r="I75" s="15">
        <f t="shared" si="29"/>
        <v>1.6836989384471033</v>
      </c>
      <c r="J75" s="15">
        <f t="shared" si="29"/>
        <v>1.6220417989960045</v>
      </c>
      <c r="K75" s="15">
        <f t="shared" si="29"/>
        <v>1.4463405401663478</v>
      </c>
      <c r="L75" s="15">
        <f t="shared" si="29"/>
        <v>1.3705843058666352</v>
      </c>
      <c r="M75" s="15">
        <f t="shared" si="29"/>
        <v>1.2891341751313286</v>
      </c>
      <c r="N75" s="15">
        <f t="shared" si="29"/>
        <v>1.0257932828365219</v>
      </c>
      <c r="O75" s="15">
        <f t="shared" si="29"/>
        <v>1.0136025862846945</v>
      </c>
      <c r="P75" s="15">
        <f t="shared" si="29"/>
        <v>1.0243432627364397</v>
      </c>
      <c r="Q75" s="15">
        <f t="shared" si="29"/>
        <v>1.0176916906949223</v>
      </c>
      <c r="R75" s="15">
        <f t="shared" si="29"/>
        <v>0.98550822821366735</v>
      </c>
      <c r="S75" s="15">
        <f t="shared" si="29"/>
        <v>0.66387805920616305</v>
      </c>
      <c r="T75" s="15">
        <f t="shared" si="29"/>
        <v>0.65667964787972721</v>
      </c>
      <c r="U75" s="15">
        <f t="shared" si="29"/>
        <v>0.71248575425423166</v>
      </c>
      <c r="V75" s="15">
        <f t="shared" si="29"/>
        <v>0.72662542315632384</v>
      </c>
      <c r="W75" s="15">
        <f t="shared" si="29"/>
        <v>0.72642320182582187</v>
      </c>
      <c r="X75" s="15">
        <f t="shared" si="29"/>
        <v>0.60924982454560661</v>
      </c>
      <c r="Y75" s="15">
        <f t="shared" si="29"/>
        <v>0.62489301256729901</v>
      </c>
      <c r="Z75" s="15">
        <f t="shared" si="29"/>
        <v>0.70823103846527524</v>
      </c>
      <c r="AA75" s="15">
        <f t="shared" si="29"/>
        <v>0.74252396320226699</v>
      </c>
      <c r="AB75" s="15">
        <f t="shared" si="29"/>
        <v>0.76447296738004034</v>
      </c>
    </row>
    <row r="76" spans="2:28" x14ac:dyDescent="0.3">
      <c r="C76" s="2" t="s">
        <v>25</v>
      </c>
      <c r="D76" s="15">
        <f t="shared" si="29"/>
        <v>3.2933433621662278</v>
      </c>
      <c r="E76" s="15">
        <f t="shared" si="29"/>
        <v>3.7595849454801264</v>
      </c>
      <c r="F76" s="15">
        <f t="shared" si="29"/>
        <v>3.5260831122900087</v>
      </c>
      <c r="G76" s="15">
        <f t="shared" si="29"/>
        <v>3.7485540334855405</v>
      </c>
      <c r="H76" s="15">
        <f t="shared" si="29"/>
        <v>4.3887214808437367</v>
      </c>
      <c r="I76" s="15">
        <f t="shared" si="29"/>
        <v>4.3432996819250453</v>
      </c>
      <c r="J76" s="15">
        <f t="shared" si="29"/>
        <v>4.7078689287896864</v>
      </c>
      <c r="K76" s="15">
        <f t="shared" si="29"/>
        <v>4.0205094735176612</v>
      </c>
      <c r="L76" s="15">
        <f t="shared" si="29"/>
        <v>3.8682360816690839</v>
      </c>
      <c r="M76" s="15">
        <f t="shared" si="29"/>
        <v>4.1632008318003679</v>
      </c>
      <c r="N76" s="15">
        <f t="shared" si="29"/>
        <v>4.2051283016279317</v>
      </c>
      <c r="O76" s="15">
        <f t="shared" si="29"/>
        <v>4.6393775949118536</v>
      </c>
      <c r="P76" s="15">
        <f t="shared" si="29"/>
        <v>4.0897292170497144</v>
      </c>
      <c r="Q76" s="15">
        <f t="shared" si="29"/>
        <v>4.0351506783927986</v>
      </c>
      <c r="R76" s="15">
        <f t="shared" si="29"/>
        <v>4.4464520989040208</v>
      </c>
      <c r="S76" s="15">
        <f t="shared" si="29"/>
        <v>1.2768569320576304</v>
      </c>
      <c r="T76" s="15">
        <f t="shared" si="29"/>
        <v>1.2340132387457925</v>
      </c>
      <c r="U76" s="15">
        <f t="shared" si="29"/>
        <v>1.1598504875835576</v>
      </c>
      <c r="V76" s="15">
        <f t="shared" si="29"/>
        <v>1.0764552524379032</v>
      </c>
      <c r="W76" s="15">
        <f t="shared" si="29"/>
        <v>1.013154313462878</v>
      </c>
      <c r="X76" s="15">
        <f t="shared" si="29"/>
        <v>0.96818746335369765</v>
      </c>
      <c r="Y76" s="15">
        <f t="shared" si="29"/>
        <v>0.98545173306355383</v>
      </c>
      <c r="Z76" s="15">
        <f t="shared" si="29"/>
        <v>1.0172166597263332</v>
      </c>
      <c r="AA76" s="15">
        <f t="shared" si="29"/>
        <v>1.0431500542365277</v>
      </c>
      <c r="AB76" s="15">
        <f t="shared" si="29"/>
        <v>1.0680368972210166</v>
      </c>
    </row>
    <row r="77" spans="2:28" x14ac:dyDescent="0.3">
      <c r="C77" s="2" t="s">
        <v>26</v>
      </c>
      <c r="D77" s="15">
        <f t="shared" si="29"/>
        <v>1.6424866681276937</v>
      </c>
      <c r="E77" s="15">
        <f t="shared" si="29"/>
        <v>1.8896675358539765</v>
      </c>
      <c r="F77" s="15">
        <f t="shared" si="29"/>
        <v>1.8615768205657295</v>
      </c>
      <c r="G77" s="15">
        <f t="shared" si="29"/>
        <v>2.0036273188931495</v>
      </c>
      <c r="H77" s="15">
        <f t="shared" si="29"/>
        <v>2.0830670926517572</v>
      </c>
      <c r="I77" s="15">
        <f t="shared" si="29"/>
        <v>1.9090916509909373</v>
      </c>
      <c r="J77" s="15">
        <f t="shared" si="29"/>
        <v>2.3299785157094863</v>
      </c>
      <c r="K77" s="15">
        <f t="shared" si="29"/>
        <v>2.3342664827813344</v>
      </c>
      <c r="L77" s="15">
        <f t="shared" si="29"/>
        <v>2.5916867060484083</v>
      </c>
      <c r="M77" s="15">
        <f t="shared" si="29"/>
        <v>2.7268609815144371</v>
      </c>
      <c r="N77" s="15">
        <f t="shared" si="29"/>
        <v>2.0898272214168783</v>
      </c>
      <c r="O77" s="15">
        <f t="shared" si="29"/>
        <v>2.2457082716357717</v>
      </c>
      <c r="P77" s="15">
        <f t="shared" si="29"/>
        <v>2.2421162016454974</v>
      </c>
      <c r="Q77" s="15">
        <f t="shared" si="29"/>
        <v>2.4887562819719538</v>
      </c>
      <c r="R77" s="15">
        <f t="shared" si="29"/>
        <v>2.6142094716977406</v>
      </c>
      <c r="S77" s="15">
        <f t="shared" si="29"/>
        <v>1.2723556677626597</v>
      </c>
      <c r="T77" s="15">
        <f t="shared" si="29"/>
        <v>1.1884144851019487</v>
      </c>
      <c r="U77" s="15">
        <f t="shared" si="29"/>
        <v>1.2044177693210225</v>
      </c>
      <c r="V77" s="15">
        <f t="shared" si="29"/>
        <v>1.2421253486136337</v>
      </c>
      <c r="W77" s="15">
        <f t="shared" si="29"/>
        <v>1.2549809273640995</v>
      </c>
      <c r="X77" s="15">
        <f t="shared" si="29"/>
        <v>1.0946709762897593</v>
      </c>
      <c r="Y77" s="15">
        <f t="shared" si="29"/>
        <v>0.96383217977954017</v>
      </c>
      <c r="Z77" s="15">
        <f t="shared" si="29"/>
        <v>0.96052281013518326</v>
      </c>
      <c r="AA77" s="15">
        <f t="shared" si="29"/>
        <v>0.96028438783274284</v>
      </c>
      <c r="AB77" s="15">
        <f t="shared" si="29"/>
        <v>0.95868820941721333</v>
      </c>
    </row>
    <row r="78" spans="2:28" x14ac:dyDescent="0.3">
      <c r="C78" s="2" t="s">
        <v>27</v>
      </c>
      <c r="D78" s="15">
        <f t="shared" si="29"/>
        <v>0.59195447719908323</v>
      </c>
      <c r="E78" s="15">
        <f t="shared" si="29"/>
        <v>0.65694305694305699</v>
      </c>
      <c r="F78" s="15">
        <f t="shared" si="29"/>
        <v>0.87634092971126643</v>
      </c>
      <c r="G78" s="15">
        <f t="shared" si="29"/>
        <v>0.95469240927098042</v>
      </c>
      <c r="H78" s="15">
        <f t="shared" si="29"/>
        <v>0.97645083343572103</v>
      </c>
      <c r="I78" s="15">
        <f t="shared" si="29"/>
        <v>0.53408856994811293</v>
      </c>
      <c r="J78" s="15">
        <f t="shared" si="29"/>
        <v>0.5900027506953146</v>
      </c>
      <c r="K78" s="15">
        <f t="shared" si="29"/>
        <v>0.76226246084118132</v>
      </c>
      <c r="L78" s="15">
        <f t="shared" si="29"/>
        <v>0.83150938497938953</v>
      </c>
      <c r="M78" s="15">
        <f t="shared" si="29"/>
        <v>0.84830139256408199</v>
      </c>
      <c r="N78" s="15">
        <f t="shared" si="29"/>
        <v>0.53655504881922089</v>
      </c>
      <c r="O78" s="15">
        <f t="shared" si="29"/>
        <v>0.59372782466238005</v>
      </c>
      <c r="P78" s="15">
        <f t="shared" si="29"/>
        <v>0.77250160265508461</v>
      </c>
      <c r="Q78" s="15">
        <f t="shared" si="29"/>
        <v>0.84173679001162371</v>
      </c>
      <c r="R78" s="15">
        <f t="shared" si="29"/>
        <v>0.8571306000768032</v>
      </c>
      <c r="S78" s="16">
        <f t="shared" si="29"/>
        <v>0.90641268794520724</v>
      </c>
      <c r="T78" s="16">
        <f t="shared" si="29"/>
        <v>0.90377365037567292</v>
      </c>
      <c r="U78" s="16">
        <f t="shared" si="29"/>
        <v>0.88150807119051899</v>
      </c>
      <c r="V78" s="16">
        <f t="shared" si="29"/>
        <v>0.88168375681795608</v>
      </c>
      <c r="W78" s="16">
        <f t="shared" si="29"/>
        <v>0.87780210813167103</v>
      </c>
      <c r="X78" s="15">
        <f t="shared" si="29"/>
        <v>1.0046181083248937</v>
      </c>
      <c r="Y78" s="15">
        <f t="shared" si="29"/>
        <v>1.0063136552544467</v>
      </c>
      <c r="Z78" s="15">
        <f t="shared" si="29"/>
        <v>1.0134325673110074</v>
      </c>
      <c r="AA78" s="15">
        <f t="shared" si="29"/>
        <v>1.0122998070941649</v>
      </c>
      <c r="AB78" s="15">
        <f t="shared" si="29"/>
        <v>1.0104081021086551</v>
      </c>
    </row>
    <row r="79" spans="2:28" x14ac:dyDescent="0.3">
      <c r="C79" s="2" t="s">
        <v>28</v>
      </c>
      <c r="D79" s="15">
        <f t="shared" si="29"/>
        <v>0.46859903381642515</v>
      </c>
      <c r="E79" s="15">
        <f t="shared" si="29"/>
        <v>0.50154320987654322</v>
      </c>
      <c r="F79" s="15">
        <f t="shared" si="29"/>
        <v>0.43675099866844208</v>
      </c>
      <c r="G79" s="15">
        <f t="shared" si="29"/>
        <v>0.44630071599045346</v>
      </c>
      <c r="H79" s="15">
        <f t="shared" si="29"/>
        <v>0.43736951983298539</v>
      </c>
      <c r="I79" s="15">
        <f t="shared" si="29"/>
        <v>0.48438162544169611</v>
      </c>
      <c r="J79" s="15">
        <f t="shared" si="29"/>
        <v>0.56414779966676465</v>
      </c>
      <c r="K79" s="15">
        <f t="shared" si="29"/>
        <v>0.49081742888008645</v>
      </c>
      <c r="L79" s="15">
        <f t="shared" si="29"/>
        <v>0.4857997010463378</v>
      </c>
      <c r="M79" s="15">
        <f t="shared" si="29"/>
        <v>0.49620718718872114</v>
      </c>
      <c r="N79" s="15">
        <f t="shared" si="29"/>
        <v>0.4787942931924723</v>
      </c>
      <c r="O79" s="15">
        <f t="shared" si="29"/>
        <v>0.55774025267178029</v>
      </c>
      <c r="P79" s="15">
        <f t="shared" si="29"/>
        <v>0.48862314005440904</v>
      </c>
      <c r="Q79" s="15">
        <f t="shared" si="29"/>
        <v>0.47583759437372036</v>
      </c>
      <c r="R79" s="15">
        <f t="shared" si="29"/>
        <v>0.48236038876357895</v>
      </c>
      <c r="S79" s="15">
        <f t="shared" si="29"/>
        <v>1.0217568937200183</v>
      </c>
      <c r="T79" s="15">
        <f t="shared" si="29"/>
        <v>1.1120482576348112</v>
      </c>
      <c r="U79" s="15">
        <f t="shared" si="29"/>
        <v>1.1187682261611622</v>
      </c>
      <c r="V79" s="15">
        <f t="shared" si="29"/>
        <v>1.0661815617250741</v>
      </c>
      <c r="W79" s="15">
        <f t="shared" si="29"/>
        <v>1.1028669509200684</v>
      </c>
      <c r="X79" s="15">
        <f t="shared" si="29"/>
        <v>0.9884650202324895</v>
      </c>
      <c r="Y79" s="15">
        <f t="shared" si="29"/>
        <v>0.98864207748613186</v>
      </c>
      <c r="Z79" s="15">
        <f t="shared" si="29"/>
        <v>0.99552931763103003</v>
      </c>
      <c r="AA79" s="15">
        <f t="shared" si="29"/>
        <v>0.97949338657236584</v>
      </c>
      <c r="AB79" s="15">
        <f t="shared" si="29"/>
        <v>0.97209472417440845</v>
      </c>
    </row>
    <row r="80" spans="2:28" x14ac:dyDescent="0.3">
      <c r="C80" s="2" t="s">
        <v>29</v>
      </c>
      <c r="D80" s="15">
        <f t="shared" si="29"/>
        <v>0.72480620155038755</v>
      </c>
      <c r="E80" s="15">
        <f t="shared" si="29"/>
        <v>0.85308056872037918</v>
      </c>
      <c r="F80" s="15">
        <f t="shared" si="29"/>
        <v>0.75724637681159424</v>
      </c>
      <c r="G80" s="15">
        <f t="shared" si="29"/>
        <v>0.77533039647577096</v>
      </c>
      <c r="H80" s="15">
        <f t="shared" si="29"/>
        <v>0.70925110132158586</v>
      </c>
      <c r="I80" s="15">
        <f t="shared" si="29"/>
        <v>0.73504983388704315</v>
      </c>
      <c r="J80" s="15">
        <f t="shared" si="29"/>
        <v>0.83727810650887569</v>
      </c>
      <c r="K80" s="15">
        <f t="shared" si="29"/>
        <v>0.72222222222222221</v>
      </c>
      <c r="L80" s="15">
        <f t="shared" si="29"/>
        <v>0.73690773067331672</v>
      </c>
      <c r="M80" s="15">
        <f t="shared" si="29"/>
        <v>0.67020023557126029</v>
      </c>
      <c r="N80" s="15">
        <f t="shared" si="29"/>
        <v>0.73904348071243797</v>
      </c>
      <c r="O80" s="15">
        <f t="shared" si="29"/>
        <v>0.87401856355400087</v>
      </c>
      <c r="P80" s="15">
        <f t="shared" si="29"/>
        <v>0.71971034969975278</v>
      </c>
      <c r="Q80" s="15">
        <f t="shared" si="29"/>
        <v>0.73548460582814368</v>
      </c>
      <c r="R80" s="15">
        <f t="shared" si="29"/>
        <v>0.66826732784179588</v>
      </c>
      <c r="S80" s="15">
        <f t="shared" si="29"/>
        <v>1.0196428771326684</v>
      </c>
      <c r="T80" s="15">
        <f t="shared" si="29"/>
        <v>1.0245439828327454</v>
      </c>
      <c r="U80" s="15">
        <f t="shared" si="29"/>
        <v>0.95043089242646783</v>
      </c>
      <c r="V80" s="15">
        <f t="shared" si="29"/>
        <v>0.94860798592607176</v>
      </c>
      <c r="W80" s="15">
        <f t="shared" si="29"/>
        <v>0.94221542496948862</v>
      </c>
      <c r="X80" s="15">
        <f t="shared" si="29"/>
        <v>1.00543316472065</v>
      </c>
      <c r="Y80" s="15">
        <f t="shared" si="29"/>
        <v>1.0438808285556618</v>
      </c>
      <c r="Z80" s="15">
        <f t="shared" si="29"/>
        <v>0.99652202266119616</v>
      </c>
      <c r="AA80" s="15">
        <f t="shared" si="29"/>
        <v>0.99806878828116941</v>
      </c>
      <c r="AB80" s="15">
        <f t="shared" si="29"/>
        <v>0.99711592502229307</v>
      </c>
    </row>
    <row r="81" spans="1:28" x14ac:dyDescent="0.3">
      <c r="C81" s="2" t="s">
        <v>30</v>
      </c>
      <c r="D81" s="15">
        <f t="shared" si="29"/>
        <v>0.60206337509211494</v>
      </c>
      <c r="E81" s="15">
        <f t="shared" si="29"/>
        <v>0.62305084745762707</v>
      </c>
      <c r="F81" s="15">
        <f t="shared" si="29"/>
        <v>0.5770704391394047</v>
      </c>
      <c r="G81" s="15">
        <f t="shared" si="29"/>
        <v>0.60239589275527672</v>
      </c>
      <c r="H81" s="15">
        <f t="shared" si="29"/>
        <v>0.58855002675227397</v>
      </c>
      <c r="I81" s="15">
        <f t="shared" si="29"/>
        <v>0.51170568561872909</v>
      </c>
      <c r="J81" s="15">
        <f t="shared" si="29"/>
        <v>0.55950378469301931</v>
      </c>
      <c r="K81" s="15">
        <f t="shared" si="29"/>
        <v>0.5155426286129795</v>
      </c>
      <c r="L81" s="15">
        <f t="shared" si="29"/>
        <v>0.52248836808547305</v>
      </c>
      <c r="M81" s="15">
        <f t="shared" si="29"/>
        <v>0.52358567028691849</v>
      </c>
      <c r="N81" s="15">
        <f t="shared" si="29"/>
        <v>0.67199129880627329</v>
      </c>
      <c r="O81" s="15">
        <f t="shared" si="29"/>
        <v>0.67629059825883675</v>
      </c>
      <c r="P81" s="15">
        <f t="shared" si="29"/>
        <v>0.61771944523424083</v>
      </c>
      <c r="Q81" s="15">
        <f t="shared" si="29"/>
        <v>0.62441956012313471</v>
      </c>
      <c r="R81" s="15">
        <f t="shared" si="29"/>
        <v>0.59950932820734915</v>
      </c>
      <c r="S81" s="15">
        <f t="shared" si="29"/>
        <v>1.1161471144187427</v>
      </c>
      <c r="T81" s="15">
        <f t="shared" si="29"/>
        <v>1.0854500896972623</v>
      </c>
      <c r="U81" s="15">
        <f t="shared" si="29"/>
        <v>1.0704402848211334</v>
      </c>
      <c r="V81" s="15">
        <f t="shared" si="29"/>
        <v>1.0365601220604688</v>
      </c>
      <c r="W81" s="15">
        <f t="shared" si="29"/>
        <v>1.018620849472305</v>
      </c>
      <c r="X81" s="15">
        <f t="shared" si="29"/>
        <v>1.3132378976671615</v>
      </c>
      <c r="Y81" s="15">
        <f t="shared" si="29"/>
        <v>1.2087328392781012</v>
      </c>
      <c r="Z81" s="15">
        <f t="shared" si="29"/>
        <v>1.1981927603080247</v>
      </c>
      <c r="AA81" s="15">
        <f t="shared" si="29"/>
        <v>1.1950879641802605</v>
      </c>
      <c r="AB81" s="15">
        <f t="shared" si="29"/>
        <v>1.1450071348950888</v>
      </c>
    </row>
    <row r="82" spans="1:28" x14ac:dyDescent="0.3">
      <c r="C82" s="2" t="s">
        <v>31</v>
      </c>
      <c r="D82" s="15">
        <f t="shared" si="29"/>
        <v>0.59261799364050127</v>
      </c>
      <c r="E82" s="15">
        <f t="shared" si="29"/>
        <v>0.64848066298342544</v>
      </c>
      <c r="F82" s="15">
        <f t="shared" si="29"/>
        <v>0.81681564969555642</v>
      </c>
      <c r="G82" s="15">
        <f t="shared" si="29"/>
        <v>0.89054726368159209</v>
      </c>
      <c r="H82" s="15">
        <f t="shared" si="29"/>
        <v>0.90736196319018403</v>
      </c>
      <c r="I82" s="15">
        <f t="shared" si="29"/>
        <v>0.53307154621781228</v>
      </c>
      <c r="J82" s="15">
        <f t="shared" si="29"/>
        <v>0.58913137828057682</v>
      </c>
      <c r="K82" s="15">
        <f t="shared" si="29"/>
        <v>0.74895922848131447</v>
      </c>
      <c r="L82" s="15">
        <f t="shared" si="29"/>
        <v>0.8158032590784744</v>
      </c>
      <c r="M82" s="15">
        <f t="shared" si="29"/>
        <v>0.83238791316679395</v>
      </c>
      <c r="N82" s="15">
        <f t="shared" si="29"/>
        <v>0.54330857934997723</v>
      </c>
      <c r="O82" s="15">
        <f t="shared" si="29"/>
        <v>0.59729067938348057</v>
      </c>
      <c r="P82" s="15">
        <f t="shared" si="29"/>
        <v>0.7500288009629964</v>
      </c>
      <c r="Q82" s="15">
        <f t="shared" si="29"/>
        <v>0.81408857893952702</v>
      </c>
      <c r="R82" s="15">
        <f t="shared" si="29"/>
        <v>0.82721727584169402</v>
      </c>
      <c r="S82" s="15">
        <f t="shared" si="29"/>
        <v>0.91679392995205522</v>
      </c>
      <c r="T82" s="15">
        <f t="shared" si="29"/>
        <v>0.92106166533256639</v>
      </c>
      <c r="U82" s="15">
        <f t="shared" si="29"/>
        <v>0.91823510144859155</v>
      </c>
      <c r="V82" s="15">
        <f t="shared" si="29"/>
        <v>0.91414415847399411</v>
      </c>
      <c r="W82" s="15">
        <f t="shared" si="29"/>
        <v>0.9116728597849636</v>
      </c>
      <c r="X82" s="15">
        <f t="shared" si="29"/>
        <v>1.0192038633552993</v>
      </c>
      <c r="Y82" s="15">
        <f t="shared" si="29"/>
        <v>1.0138497140089826</v>
      </c>
      <c r="Z82" s="15">
        <f t="shared" si="29"/>
        <v>1.0014280783799816</v>
      </c>
      <c r="AA82" s="15">
        <f t="shared" si="29"/>
        <v>0.99789816954043031</v>
      </c>
      <c r="AB82" s="15">
        <f t="shared" si="29"/>
        <v>0.99378818788294454</v>
      </c>
    </row>
    <row r="84" spans="1:28" x14ac:dyDescent="0.3">
      <c r="D84" s="4" t="s">
        <v>19</v>
      </c>
      <c r="E84" s="4"/>
      <c r="F84" s="4"/>
      <c r="G84" s="4"/>
      <c r="H84" s="11"/>
      <c r="I84" s="11" t="s">
        <v>20</v>
      </c>
      <c r="J84" s="4"/>
      <c r="K84" s="4"/>
      <c r="L84" s="4"/>
      <c r="M84" s="4"/>
      <c r="N84" s="4" t="s">
        <v>21</v>
      </c>
      <c r="O84" s="4"/>
      <c r="P84" s="4"/>
      <c r="Q84" s="4"/>
      <c r="R84" s="4"/>
      <c r="S84" s="2" t="s">
        <v>22</v>
      </c>
      <c r="X84" s="2" t="s">
        <v>23</v>
      </c>
    </row>
    <row r="85" spans="1:28" x14ac:dyDescent="0.3">
      <c r="D85" s="4">
        <v>2016</v>
      </c>
      <c r="E85" s="4">
        <v>2017</v>
      </c>
      <c r="F85" s="4">
        <v>2018</v>
      </c>
      <c r="G85" s="4">
        <v>2019</v>
      </c>
      <c r="H85" s="4">
        <v>2020</v>
      </c>
      <c r="I85" s="4">
        <v>2016</v>
      </c>
      <c r="J85" s="4">
        <v>2017</v>
      </c>
      <c r="K85" s="4">
        <v>2018</v>
      </c>
      <c r="L85" s="4">
        <v>2019</v>
      </c>
      <c r="M85" s="4">
        <v>2020</v>
      </c>
      <c r="N85" s="4">
        <v>2016</v>
      </c>
      <c r="O85" s="4">
        <v>2017</v>
      </c>
      <c r="P85" s="4">
        <v>2018</v>
      </c>
      <c r="Q85" s="4">
        <v>2019</v>
      </c>
      <c r="R85" s="4">
        <v>2020</v>
      </c>
      <c r="S85" s="4">
        <v>2016</v>
      </c>
      <c r="T85" s="4">
        <v>2017</v>
      </c>
      <c r="U85" s="4">
        <v>2018</v>
      </c>
      <c r="V85" s="4">
        <v>2019</v>
      </c>
      <c r="W85" s="4">
        <v>2020</v>
      </c>
      <c r="X85" s="4">
        <v>2016</v>
      </c>
      <c r="Y85" s="4">
        <v>2017</v>
      </c>
      <c r="Z85" s="4">
        <v>2018</v>
      </c>
      <c r="AA85" s="4">
        <v>2019</v>
      </c>
      <c r="AB85" s="4">
        <v>2020</v>
      </c>
    </row>
    <row r="86" spans="1:28" x14ac:dyDescent="0.3">
      <c r="A86" s="2" t="s">
        <v>101</v>
      </c>
      <c r="B86" s="2" t="s">
        <v>40</v>
      </c>
      <c r="D86" s="17">
        <v>289</v>
      </c>
      <c r="E86" s="17">
        <v>235</v>
      </c>
      <c r="F86" s="17">
        <v>220</v>
      </c>
      <c r="G86" s="17">
        <v>185</v>
      </c>
      <c r="H86" s="17">
        <v>230</v>
      </c>
      <c r="I86" s="17">
        <v>4256</v>
      </c>
      <c r="J86" s="17">
        <v>4125</v>
      </c>
      <c r="K86" s="17">
        <v>3552</v>
      </c>
      <c r="L86" s="17">
        <v>3032</v>
      </c>
      <c r="M86" s="17">
        <v>4041</v>
      </c>
      <c r="N86" s="17">
        <v>2258075.8800719772</v>
      </c>
      <c r="O86" s="17">
        <v>2818547.2745923386</v>
      </c>
      <c r="P86" s="17">
        <v>2481834.726892666</v>
      </c>
      <c r="Q86" s="17">
        <v>1933841.3291289364</v>
      </c>
      <c r="R86" s="17">
        <v>3002122.7867509807</v>
      </c>
      <c r="S86" s="6">
        <f>N86/D86</f>
        <v>7813.411349730025</v>
      </c>
      <c r="T86" s="6">
        <f>O86/E86</f>
        <v>11993.818189754633</v>
      </c>
      <c r="U86" s="6">
        <f>P86/F86</f>
        <v>11281.066940421209</v>
      </c>
      <c r="V86" s="6">
        <f>Q86/G86</f>
        <v>10453.196373669927</v>
      </c>
      <c r="W86" s="6">
        <f>R86/H86</f>
        <v>13052.707768482525</v>
      </c>
      <c r="X86" s="6">
        <f t="shared" ref="X86:AB94" si="30">N86/I86</f>
        <v>530.5629417462352</v>
      </c>
      <c r="Y86" s="6">
        <f t="shared" si="30"/>
        <v>683.28418777996092</v>
      </c>
      <c r="Z86" s="6">
        <f t="shared" si="30"/>
        <v>698.71473167023248</v>
      </c>
      <c r="AA86" s="6">
        <f t="shared" si="30"/>
        <v>637.81046475228777</v>
      </c>
      <c r="AB86" s="6">
        <f t="shared" si="30"/>
        <v>742.91580963894592</v>
      </c>
    </row>
    <row r="87" spans="1:28" x14ac:dyDescent="0.3">
      <c r="B87" s="18" t="s">
        <v>41</v>
      </c>
      <c r="C87" s="18"/>
      <c r="D87" s="17">
        <v>501</v>
      </c>
      <c r="E87" s="17">
        <v>411</v>
      </c>
      <c r="F87" s="17">
        <v>409</v>
      </c>
      <c r="G87" s="17">
        <v>326</v>
      </c>
      <c r="H87" s="17">
        <v>310</v>
      </c>
      <c r="I87" s="17">
        <v>8081</v>
      </c>
      <c r="J87" s="17">
        <v>6505</v>
      </c>
      <c r="K87" s="17">
        <v>6515</v>
      </c>
      <c r="L87" s="17">
        <v>5258</v>
      </c>
      <c r="M87" s="17">
        <v>4909</v>
      </c>
      <c r="N87" s="17">
        <v>3065352.605500997</v>
      </c>
      <c r="O87" s="17">
        <v>2900071.9576147106</v>
      </c>
      <c r="P87" s="17">
        <v>3254381.9294626061</v>
      </c>
      <c r="Q87" s="17">
        <v>2619650.0970366457</v>
      </c>
      <c r="R87" s="17">
        <v>2764989.6052741017</v>
      </c>
      <c r="S87" s="6">
        <f t="shared" ref="S87:W94" si="31">N87/D87</f>
        <v>6118.4682744530883</v>
      </c>
      <c r="T87" s="6">
        <f t="shared" si="31"/>
        <v>7056.1361499141376</v>
      </c>
      <c r="U87" s="6">
        <f t="shared" si="31"/>
        <v>7956.9240329159074</v>
      </c>
      <c r="V87" s="6">
        <f t="shared" si="31"/>
        <v>8035.7364939774407</v>
      </c>
      <c r="W87" s="6">
        <f t="shared" si="31"/>
        <v>8919.3213073358129</v>
      </c>
      <c r="X87" s="6">
        <f t="shared" si="30"/>
        <v>379.32837588182122</v>
      </c>
      <c r="Y87" s="6">
        <f t="shared" si="30"/>
        <v>445.82197657412922</v>
      </c>
      <c r="Z87" s="6">
        <f t="shared" si="30"/>
        <v>499.52140129894184</v>
      </c>
      <c r="AA87" s="6">
        <f t="shared" si="30"/>
        <v>498.22177577722437</v>
      </c>
      <c r="AB87" s="6">
        <f t="shared" si="30"/>
        <v>563.24905383461021</v>
      </c>
    </row>
    <row r="88" spans="1:28" x14ac:dyDescent="0.3">
      <c r="B88" s="2" t="s">
        <v>42</v>
      </c>
      <c r="D88" s="17">
        <v>1123</v>
      </c>
      <c r="E88" s="17">
        <v>1053</v>
      </c>
      <c r="F88" s="17">
        <v>1044</v>
      </c>
      <c r="G88" s="17">
        <v>1001</v>
      </c>
      <c r="H88" s="17">
        <v>969</v>
      </c>
      <c r="I88" s="17">
        <v>19070</v>
      </c>
      <c r="J88" s="17">
        <v>17658</v>
      </c>
      <c r="K88" s="17">
        <v>17027</v>
      </c>
      <c r="L88" s="17">
        <v>16893</v>
      </c>
      <c r="M88" s="17">
        <v>16098</v>
      </c>
      <c r="N88" s="17">
        <v>5089593.9034545021</v>
      </c>
      <c r="O88" s="17">
        <v>5186842.9538140576</v>
      </c>
      <c r="P88" s="17">
        <v>6177138.204080075</v>
      </c>
      <c r="Q88" s="17">
        <v>6490774.5652319444</v>
      </c>
      <c r="R88" s="17">
        <v>6186203.3269893341</v>
      </c>
      <c r="S88" s="6">
        <f t="shared" si="31"/>
        <v>4532.140608597063</v>
      </c>
      <c r="T88" s="6">
        <f t="shared" si="31"/>
        <v>4925.7767842488674</v>
      </c>
      <c r="U88" s="6">
        <f t="shared" si="31"/>
        <v>5916.7990460537121</v>
      </c>
      <c r="V88" s="6">
        <f t="shared" si="31"/>
        <v>6484.2902749569876</v>
      </c>
      <c r="W88" s="6">
        <f t="shared" si="31"/>
        <v>6384.1107605669085</v>
      </c>
      <c r="X88" s="6">
        <f t="shared" si="30"/>
        <v>266.89008408256433</v>
      </c>
      <c r="Y88" s="6">
        <f t="shared" si="30"/>
        <v>293.73898254695081</v>
      </c>
      <c r="Z88" s="6">
        <f t="shared" si="30"/>
        <v>362.78488307277121</v>
      </c>
      <c r="AA88" s="6">
        <f t="shared" si="30"/>
        <v>384.22864886236573</v>
      </c>
      <c r="AB88" s="6">
        <f t="shared" si="30"/>
        <v>384.28396862898086</v>
      </c>
    </row>
    <row r="89" spans="1:28" x14ac:dyDescent="0.3">
      <c r="B89" s="2" t="s">
        <v>43</v>
      </c>
      <c r="D89" s="17">
        <v>5768</v>
      </c>
      <c r="E89" s="17">
        <v>5294</v>
      </c>
      <c r="F89" s="17">
        <v>5070</v>
      </c>
      <c r="G89" s="17">
        <v>4612</v>
      </c>
      <c r="H89" s="17">
        <v>4458</v>
      </c>
      <c r="I89" s="17">
        <v>107678</v>
      </c>
      <c r="J89" s="17">
        <v>95260</v>
      </c>
      <c r="K89" s="17">
        <v>88815</v>
      </c>
      <c r="L89" s="17">
        <v>81927</v>
      </c>
      <c r="M89" s="17">
        <v>77106</v>
      </c>
      <c r="N89" s="17">
        <v>20842926.217316877</v>
      </c>
      <c r="O89" s="17">
        <v>22120747.829047434</v>
      </c>
      <c r="P89" s="17">
        <v>26752599.654194131</v>
      </c>
      <c r="Q89" s="17">
        <v>26031292.977719463</v>
      </c>
      <c r="R89" s="17">
        <v>26747224.072238833</v>
      </c>
      <c r="S89" s="6">
        <f t="shared" si="31"/>
        <v>3613.5447672185987</v>
      </c>
      <c r="T89" s="6">
        <f t="shared" si="31"/>
        <v>4178.4563334052573</v>
      </c>
      <c r="U89" s="6">
        <f t="shared" si="31"/>
        <v>5276.6468745945031</v>
      </c>
      <c r="V89" s="6">
        <f t="shared" si="31"/>
        <v>5644.2525970770739</v>
      </c>
      <c r="W89" s="6">
        <f t="shared" si="31"/>
        <v>5999.8259471150368</v>
      </c>
      <c r="X89" s="6">
        <f t="shared" si="30"/>
        <v>193.56717451398501</v>
      </c>
      <c r="Y89" s="6">
        <f t="shared" si="30"/>
        <v>232.21444288313495</v>
      </c>
      <c r="Z89" s="6">
        <f t="shared" si="30"/>
        <v>301.21713285136667</v>
      </c>
      <c r="AA89" s="6">
        <f t="shared" si="30"/>
        <v>317.7376564224183</v>
      </c>
      <c r="AB89" s="6">
        <f t="shared" si="30"/>
        <v>346.88901087125299</v>
      </c>
    </row>
    <row r="90" spans="1:28" x14ac:dyDescent="0.3">
      <c r="B90" s="2" t="s">
        <v>44</v>
      </c>
      <c r="D90" s="17">
        <v>19035</v>
      </c>
      <c r="E90" s="17">
        <v>18410</v>
      </c>
      <c r="F90" s="17">
        <v>17760</v>
      </c>
      <c r="G90" s="17">
        <v>16358</v>
      </c>
      <c r="H90" s="17">
        <v>15426</v>
      </c>
      <c r="I90" s="17">
        <v>365373</v>
      </c>
      <c r="J90" s="17">
        <v>333088</v>
      </c>
      <c r="K90" s="17">
        <v>312370</v>
      </c>
      <c r="L90" s="17">
        <v>283924</v>
      </c>
      <c r="M90" s="17">
        <v>258709</v>
      </c>
      <c r="N90" s="17">
        <v>65426405.395698264</v>
      </c>
      <c r="O90" s="17">
        <v>72405765.752021551</v>
      </c>
      <c r="P90" s="17">
        <v>86763964.814530984</v>
      </c>
      <c r="Q90" s="17">
        <v>86084304.946912661</v>
      </c>
      <c r="R90" s="17">
        <v>85595066.126656324</v>
      </c>
      <c r="S90" s="6">
        <f t="shared" si="31"/>
        <v>3437.1634040293284</v>
      </c>
      <c r="T90" s="6">
        <f t="shared" si="31"/>
        <v>3932.9584873450053</v>
      </c>
      <c r="U90" s="6">
        <f t="shared" si="31"/>
        <v>4885.3583791965648</v>
      </c>
      <c r="V90" s="6">
        <f t="shared" si="31"/>
        <v>5262.5201703700122</v>
      </c>
      <c r="W90" s="6">
        <f t="shared" si="31"/>
        <v>5548.7531522530999</v>
      </c>
      <c r="X90" s="6">
        <f t="shared" si="30"/>
        <v>179.06743354242997</v>
      </c>
      <c r="Y90" s="6">
        <f t="shared" si="30"/>
        <v>217.37728693925195</v>
      </c>
      <c r="Z90" s="6">
        <f t="shared" si="30"/>
        <v>277.76023566453557</v>
      </c>
      <c r="AA90" s="6">
        <f t="shared" si="30"/>
        <v>303.1948864728331</v>
      </c>
      <c r="AB90" s="6">
        <f t="shared" si="30"/>
        <v>330.85461320115002</v>
      </c>
    </row>
    <row r="91" spans="1:28" x14ac:dyDescent="0.3">
      <c r="B91" s="2" t="s">
        <v>45</v>
      </c>
      <c r="D91" s="17">
        <v>26683</v>
      </c>
      <c r="E91" s="17">
        <v>25389</v>
      </c>
      <c r="F91" s="17">
        <v>24864</v>
      </c>
      <c r="G91" s="17">
        <v>23872</v>
      </c>
      <c r="H91" s="17">
        <v>22871</v>
      </c>
      <c r="I91" s="17">
        <v>489537</v>
      </c>
      <c r="J91" s="17">
        <v>442777</v>
      </c>
      <c r="K91" s="17">
        <v>423685</v>
      </c>
      <c r="L91" s="17">
        <v>406274</v>
      </c>
      <c r="M91" s="17">
        <v>382319</v>
      </c>
      <c r="N91" s="17">
        <v>103553548.14483823</v>
      </c>
      <c r="O91" s="17">
        <v>114303684.89645258</v>
      </c>
      <c r="P91" s="17">
        <v>133622745.81095067</v>
      </c>
      <c r="Q91" s="17">
        <v>135806243.53714034</v>
      </c>
      <c r="R91" s="17">
        <v>137092798.44984856</v>
      </c>
      <c r="S91" s="6">
        <f t="shared" si="31"/>
        <v>3880.8810158092506</v>
      </c>
      <c r="T91" s="6">
        <f t="shared" si="31"/>
        <v>4502.0948007583038</v>
      </c>
      <c r="U91" s="6">
        <f t="shared" si="31"/>
        <v>5374.1451822293548</v>
      </c>
      <c r="V91" s="6">
        <f t="shared" si="31"/>
        <v>5688.9344645249803</v>
      </c>
      <c r="W91" s="6">
        <f t="shared" si="31"/>
        <v>5994.1759630033039</v>
      </c>
      <c r="X91" s="6">
        <f t="shared" si="30"/>
        <v>211.5336494378121</v>
      </c>
      <c r="Y91" s="6">
        <f t="shared" si="30"/>
        <v>258.15181207798184</v>
      </c>
      <c r="Z91" s="6">
        <f t="shared" si="30"/>
        <v>315.38229064269603</v>
      </c>
      <c r="AA91" s="6">
        <f t="shared" si="30"/>
        <v>334.27254399036201</v>
      </c>
      <c r="AB91" s="6">
        <f t="shared" si="30"/>
        <v>358.58222701421732</v>
      </c>
    </row>
    <row r="92" spans="1:28" x14ac:dyDescent="0.3">
      <c r="B92" s="2" t="s">
        <v>46</v>
      </c>
      <c r="D92" s="17">
        <v>23199</v>
      </c>
      <c r="E92" s="17">
        <v>23154</v>
      </c>
      <c r="F92" s="17">
        <v>24598</v>
      </c>
      <c r="G92" s="17">
        <v>24888</v>
      </c>
      <c r="H92" s="17">
        <v>25799</v>
      </c>
      <c r="I92" s="17">
        <v>411280</v>
      </c>
      <c r="J92" s="17">
        <v>397483</v>
      </c>
      <c r="K92" s="17">
        <v>423612</v>
      </c>
      <c r="L92" s="17">
        <v>424354</v>
      </c>
      <c r="M92" s="17">
        <v>434825</v>
      </c>
      <c r="N92" s="17">
        <v>103434678.62315564</v>
      </c>
      <c r="O92" s="17">
        <v>119554269.46756683</v>
      </c>
      <c r="P92" s="17">
        <v>148962618.57719049</v>
      </c>
      <c r="Q92" s="17">
        <v>156132781.88210779</v>
      </c>
      <c r="R92" s="17">
        <v>168884793.40813488</v>
      </c>
      <c r="S92" s="6">
        <f t="shared" si="31"/>
        <v>4458.5835002868935</v>
      </c>
      <c r="T92" s="6">
        <f t="shared" si="31"/>
        <v>5163.4391235884441</v>
      </c>
      <c r="U92" s="6">
        <f t="shared" si="31"/>
        <v>6055.8833473124032</v>
      </c>
      <c r="V92" s="6">
        <f t="shared" si="31"/>
        <v>6273.4161797696797</v>
      </c>
      <c r="W92" s="6">
        <f t="shared" si="31"/>
        <v>6546.1759528716184</v>
      </c>
      <c r="X92" s="6">
        <f t="shared" si="30"/>
        <v>251.49455024109034</v>
      </c>
      <c r="Y92" s="6">
        <f t="shared" si="30"/>
        <v>300.77832125541681</v>
      </c>
      <c r="Z92" s="6">
        <f t="shared" si="30"/>
        <v>351.64872236195032</v>
      </c>
      <c r="AA92" s="6">
        <f t="shared" si="30"/>
        <v>367.93050585621393</v>
      </c>
      <c r="AB92" s="6">
        <f t="shared" si="30"/>
        <v>388.39715611598893</v>
      </c>
    </row>
    <row r="93" spans="1:28" x14ac:dyDescent="0.3">
      <c r="B93" s="2" t="s">
        <v>47</v>
      </c>
      <c r="D93" s="17">
        <v>16052</v>
      </c>
      <c r="E93" s="17">
        <v>15796</v>
      </c>
      <c r="F93" s="17">
        <v>17470</v>
      </c>
      <c r="G93" s="17">
        <v>18494</v>
      </c>
      <c r="H93" s="17">
        <v>18748</v>
      </c>
      <c r="I93" s="17">
        <v>280755</v>
      </c>
      <c r="J93" s="17">
        <v>269836</v>
      </c>
      <c r="K93" s="17">
        <v>302522</v>
      </c>
      <c r="L93" s="17">
        <v>315209</v>
      </c>
      <c r="M93" s="17">
        <v>319942</v>
      </c>
      <c r="N93" s="17">
        <v>78717443.734970391</v>
      </c>
      <c r="O93" s="17">
        <v>88558990.721761361</v>
      </c>
      <c r="P93" s="17">
        <v>115086457.70924281</v>
      </c>
      <c r="Q93" s="17">
        <v>123522101.42255242</v>
      </c>
      <c r="R93" s="17">
        <v>132019804.55122231</v>
      </c>
      <c r="S93" s="6">
        <f t="shared" si="31"/>
        <v>4903.9025501476699</v>
      </c>
      <c r="T93" s="6">
        <f t="shared" si="31"/>
        <v>5606.4187592910457</v>
      </c>
      <c r="U93" s="6">
        <f t="shared" si="31"/>
        <v>6587.6621470659875</v>
      </c>
      <c r="V93" s="6">
        <f t="shared" si="31"/>
        <v>6679.0365211718627</v>
      </c>
      <c r="W93" s="6">
        <f t="shared" si="31"/>
        <v>7041.8073688512004</v>
      </c>
      <c r="X93" s="6">
        <f t="shared" si="30"/>
        <v>280.37770915912591</v>
      </c>
      <c r="Y93" s="6">
        <f t="shared" si="30"/>
        <v>328.19561037727124</v>
      </c>
      <c r="Z93" s="6">
        <f t="shared" si="30"/>
        <v>380.42343270652316</v>
      </c>
      <c r="AA93" s="6">
        <f t="shared" si="30"/>
        <v>391.87365025285578</v>
      </c>
      <c r="AB93" s="6">
        <f t="shared" si="30"/>
        <v>412.63667962075095</v>
      </c>
    </row>
    <row r="94" spans="1:28" x14ac:dyDescent="0.3">
      <c r="B94" s="2" t="s">
        <v>48</v>
      </c>
      <c r="D94" s="17">
        <v>3897</v>
      </c>
      <c r="E94" s="17">
        <v>4440</v>
      </c>
      <c r="F94" s="17">
        <v>5090</v>
      </c>
      <c r="G94" s="17">
        <v>5661</v>
      </c>
      <c r="H94" s="17">
        <v>6362</v>
      </c>
      <c r="I94" s="17">
        <v>64420</v>
      </c>
      <c r="J94" s="17">
        <v>71264</v>
      </c>
      <c r="K94" s="17">
        <v>82825</v>
      </c>
      <c r="L94" s="17">
        <v>92012</v>
      </c>
      <c r="M94" s="17">
        <v>103919</v>
      </c>
      <c r="N94" s="17">
        <v>18515778.929214947</v>
      </c>
      <c r="O94" s="17">
        <v>23987744.117614686</v>
      </c>
      <c r="P94" s="17">
        <v>31866281.193348709</v>
      </c>
      <c r="Q94" s="17">
        <v>36464429.171934366</v>
      </c>
      <c r="R94" s="17">
        <v>43249657.283400781</v>
      </c>
      <c r="S94" s="6">
        <f>N94/D94</f>
        <v>4751.2904616923142</v>
      </c>
      <c r="T94" s="6">
        <f t="shared" si="31"/>
        <v>5402.6450715348392</v>
      </c>
      <c r="U94" s="6">
        <f t="shared" si="31"/>
        <v>6260.5660497738136</v>
      </c>
      <c r="V94" s="6">
        <f t="shared" si="31"/>
        <v>6441.340606241718</v>
      </c>
      <c r="W94" s="6">
        <f t="shared" si="31"/>
        <v>6798.1228046841843</v>
      </c>
      <c r="X94" s="6">
        <f t="shared" si="30"/>
        <v>287.4228334246344</v>
      </c>
      <c r="Y94" s="6">
        <f t="shared" si="30"/>
        <v>336.603953154674</v>
      </c>
      <c r="Z94" s="6">
        <f t="shared" si="30"/>
        <v>384.74230236460863</v>
      </c>
      <c r="AA94" s="6">
        <f t="shared" si="30"/>
        <v>396.30079959064432</v>
      </c>
      <c r="AB94" s="6">
        <f t="shared" si="30"/>
        <v>416.18623431134614</v>
      </c>
    </row>
    <row r="95" spans="1:28" x14ac:dyDescent="0.3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x14ac:dyDescent="0.3">
      <c r="A96" s="2" t="s">
        <v>4</v>
      </c>
      <c r="B96" s="2" t="s">
        <v>40</v>
      </c>
      <c r="D96" s="19">
        <f>D86/(SUM(D$86:D$94))</f>
        <v>2.993360746579386E-3</v>
      </c>
      <c r="E96" s="19">
        <f t="shared" ref="E96:R96" si="32">E86/(SUM(E$86:E$94))</f>
        <v>2.4951689282453121E-3</v>
      </c>
      <c r="F96" s="19">
        <f t="shared" si="32"/>
        <v>2.2792022792022791E-3</v>
      </c>
      <c r="G96" s="19">
        <f t="shared" si="32"/>
        <v>1.9392643374529597E-3</v>
      </c>
      <c r="H96" s="19">
        <f t="shared" si="32"/>
        <v>2.4166517814926502E-3</v>
      </c>
      <c r="I96" s="19">
        <f t="shared" si="32"/>
        <v>2.4313747893398839E-3</v>
      </c>
      <c r="J96" s="19">
        <f t="shared" si="32"/>
        <v>2.5183211680614606E-3</v>
      </c>
      <c r="K96" s="19">
        <f t="shared" si="32"/>
        <v>2.1385699397262845E-3</v>
      </c>
      <c r="L96" s="19">
        <f t="shared" si="32"/>
        <v>1.8613982710851548E-3</v>
      </c>
      <c r="M96" s="19">
        <f t="shared" si="32"/>
        <v>2.522679771366929E-3</v>
      </c>
      <c r="N96" s="19">
        <f t="shared" si="32"/>
        <v>5.6324631014444092E-3</v>
      </c>
      <c r="O96" s="19">
        <f t="shared" si="32"/>
        <v>6.2379782189133526E-3</v>
      </c>
      <c r="P96" s="19">
        <f t="shared" si="32"/>
        <v>4.472031947311883E-3</v>
      </c>
      <c r="Q96" s="19">
        <f t="shared" si="32"/>
        <v>3.3627027605135896E-3</v>
      </c>
      <c r="R96" s="19">
        <f t="shared" si="32"/>
        <v>4.957739540071282E-3</v>
      </c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x14ac:dyDescent="0.3">
      <c r="B97" s="18" t="s">
        <v>41</v>
      </c>
      <c r="C97" s="18"/>
      <c r="D97" s="19">
        <f t="shared" ref="D97:R104" si="33">D87/(SUM(D$86:D$94))</f>
        <v>5.1891824707137454E-3</v>
      </c>
      <c r="E97" s="19">
        <f t="shared" si="33"/>
        <v>4.363891189399248E-3</v>
      </c>
      <c r="F97" s="19">
        <f t="shared" si="33"/>
        <v>4.2372442372442375E-3</v>
      </c>
      <c r="G97" s="19">
        <f t="shared" si="33"/>
        <v>3.4172982378900805E-3</v>
      </c>
      <c r="H97" s="19">
        <f t="shared" si="33"/>
        <v>3.2572263141857458E-3</v>
      </c>
      <c r="I97" s="19">
        <f t="shared" si="33"/>
        <v>4.6165271787254707E-3</v>
      </c>
      <c r="J97" s="19">
        <f t="shared" si="33"/>
        <v>3.9713161692702548E-3</v>
      </c>
      <c r="K97" s="19">
        <f t="shared" si="33"/>
        <v>3.9225177807761108E-3</v>
      </c>
      <c r="L97" s="19">
        <f t="shared" si="33"/>
        <v>3.2279789278910763E-3</v>
      </c>
      <c r="M97" s="19">
        <f t="shared" si="33"/>
        <v>3.0645471412126344E-3</v>
      </c>
      <c r="N97" s="19">
        <f t="shared" si="33"/>
        <v>7.6461050736924318E-3</v>
      </c>
      <c r="O97" s="19">
        <f t="shared" si="33"/>
        <v>6.4184077620264542E-3</v>
      </c>
      <c r="P97" s="19">
        <f t="shared" si="33"/>
        <v>5.8640890948983317E-3</v>
      </c>
      <c r="Q97" s="19">
        <f t="shared" si="33"/>
        <v>4.5552365027035193E-3</v>
      </c>
      <c r="R97" s="19">
        <f t="shared" si="33"/>
        <v>4.5661351209385281E-3</v>
      </c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x14ac:dyDescent="0.3">
      <c r="B98" s="2" t="s">
        <v>42</v>
      </c>
      <c r="D98" s="19">
        <f t="shared" si="33"/>
        <v>1.1631640548126819E-2</v>
      </c>
      <c r="E98" s="19">
        <f t="shared" si="33"/>
        <v>1.1180480346563038E-2</v>
      </c>
      <c r="F98" s="19">
        <f t="shared" si="33"/>
        <v>1.0815850815850816E-2</v>
      </c>
      <c r="G98" s="19">
        <f t="shared" si="33"/>
        <v>1.0492992442110339E-2</v>
      </c>
      <c r="H98" s="19">
        <f t="shared" si="33"/>
        <v>1.0181459027245121E-2</v>
      </c>
      <c r="I98" s="19">
        <f t="shared" si="33"/>
        <v>1.0894341455054414E-2</v>
      </c>
      <c r="J98" s="19">
        <f t="shared" si="33"/>
        <v>1.0780246105607096E-2</v>
      </c>
      <c r="K98" s="19">
        <f t="shared" si="33"/>
        <v>1.025152881861471E-2</v>
      </c>
      <c r="L98" s="19">
        <f t="shared" si="33"/>
        <v>1.0370910617889683E-2</v>
      </c>
      <c r="M98" s="19">
        <f t="shared" si="33"/>
        <v>1.0049517188682213E-2</v>
      </c>
      <c r="N98" s="19">
        <f t="shared" si="33"/>
        <v>1.2695299620148341E-2</v>
      </c>
      <c r="O98" s="19">
        <f t="shared" si="33"/>
        <v>1.1479464496651392E-2</v>
      </c>
      <c r="P98" s="19">
        <f t="shared" si="33"/>
        <v>1.1130620057925211E-2</v>
      </c>
      <c r="Q98" s="19">
        <f t="shared" si="33"/>
        <v>1.1286626891053272E-2</v>
      </c>
      <c r="R98" s="19">
        <f t="shared" si="33"/>
        <v>1.021596617316489E-2</v>
      </c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x14ac:dyDescent="0.3">
      <c r="B99" s="2" t="s">
        <v>43</v>
      </c>
      <c r="D99" s="19">
        <f t="shared" si="33"/>
        <v>5.9742923135882003E-2</v>
      </c>
      <c r="E99" s="19">
        <f t="shared" si="33"/>
        <v>5.6210316196300777E-2</v>
      </c>
      <c r="F99" s="19">
        <f t="shared" si="33"/>
        <v>5.2525252525252523E-2</v>
      </c>
      <c r="G99" s="19">
        <f t="shared" si="33"/>
        <v>4.834533580720568E-2</v>
      </c>
      <c r="H99" s="19">
        <f t="shared" si="33"/>
        <v>4.6841015834322756E-2</v>
      </c>
      <c r="I99" s="19">
        <f t="shared" si="33"/>
        <v>6.1514467708303579E-2</v>
      </c>
      <c r="J99" s="19">
        <f t="shared" si="33"/>
        <v>5.8156430174432658E-2</v>
      </c>
      <c r="K99" s="19">
        <f t="shared" si="33"/>
        <v>5.3473279616213391E-2</v>
      </c>
      <c r="L99" s="19">
        <f t="shared" si="33"/>
        <v>5.0296430130340852E-2</v>
      </c>
      <c r="M99" s="19">
        <f t="shared" si="33"/>
        <v>4.8135052326408918E-2</v>
      </c>
      <c r="N99" s="19">
        <f t="shared" si="33"/>
        <v>5.1989844044312422E-2</v>
      </c>
      <c r="O99" s="19">
        <f t="shared" si="33"/>
        <v>4.8957398865566583E-2</v>
      </c>
      <c r="P99" s="19">
        <f t="shared" si="33"/>
        <v>4.8205659720537503E-2</v>
      </c>
      <c r="Q99" s="19">
        <f t="shared" si="33"/>
        <v>4.5265089455578049E-2</v>
      </c>
      <c r="R99" s="19">
        <f t="shared" si="33"/>
        <v>4.4170668486746417E-2</v>
      </c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x14ac:dyDescent="0.3">
      <c r="B100" s="2" t="s">
        <v>44</v>
      </c>
      <c r="D100" s="19">
        <f t="shared" si="33"/>
        <v>0.1971578609381959</v>
      </c>
      <c r="E100" s="19">
        <f t="shared" si="33"/>
        <v>0.19547259561274979</v>
      </c>
      <c r="F100" s="19">
        <f t="shared" si="33"/>
        <v>0.18399378399378399</v>
      </c>
      <c r="G100" s="19">
        <f t="shared" si="33"/>
        <v>0.17147289747057035</v>
      </c>
      <c r="H100" s="19">
        <f t="shared" si="33"/>
        <v>0.16208378426654618</v>
      </c>
      <c r="I100" s="19">
        <f t="shared" si="33"/>
        <v>0.20873089776914508</v>
      </c>
      <c r="J100" s="19">
        <f t="shared" si="33"/>
        <v>0.20335092393388018</v>
      </c>
      <c r="K100" s="19">
        <f t="shared" si="33"/>
        <v>0.18807012727260686</v>
      </c>
      <c r="L100" s="19">
        <f t="shared" si="33"/>
        <v>0.17430595076503347</v>
      </c>
      <c r="M100" s="19">
        <f t="shared" si="33"/>
        <v>0.16150456841637389</v>
      </c>
      <c r="N100" s="19">
        <f t="shared" si="33"/>
        <v>0.16319726786137381</v>
      </c>
      <c r="O100" s="19">
        <f t="shared" si="33"/>
        <v>0.16024765444112682</v>
      </c>
      <c r="P100" s="19">
        <f t="shared" si="33"/>
        <v>0.15634047598803194</v>
      </c>
      <c r="Q100" s="19">
        <f t="shared" si="33"/>
        <v>0.1496895973426455</v>
      </c>
      <c r="R100" s="19">
        <f t="shared" si="33"/>
        <v>0.14135266073856945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x14ac:dyDescent="0.3">
      <c r="B101" s="2" t="s">
        <v>45</v>
      </c>
      <c r="D101" s="19">
        <f t="shared" si="33"/>
        <v>0.27637316540130713</v>
      </c>
      <c r="E101" s="19">
        <f t="shared" si="33"/>
        <v>0.26957380391157548</v>
      </c>
      <c r="F101" s="19">
        <f t="shared" si="33"/>
        <v>0.25759129759129762</v>
      </c>
      <c r="G101" s="19">
        <f t="shared" si="33"/>
        <v>0.25023847710095704</v>
      </c>
      <c r="H101" s="19">
        <f t="shared" si="33"/>
        <v>0.24030975171529739</v>
      </c>
      <c r="I101" s="19">
        <f t="shared" si="33"/>
        <v>0.27966351509611814</v>
      </c>
      <c r="J101" s="19">
        <f t="shared" si="33"/>
        <v>0.27031628892866649</v>
      </c>
      <c r="K101" s="19">
        <f t="shared" si="33"/>
        <v>0.25509009147323508</v>
      </c>
      <c r="L101" s="19">
        <f t="shared" si="33"/>
        <v>0.24941877347851257</v>
      </c>
      <c r="M101" s="19">
        <f t="shared" si="33"/>
        <v>0.23867072692631353</v>
      </c>
      <c r="N101" s="19">
        <f t="shared" si="33"/>
        <v>0.25830023875497787</v>
      </c>
      <c r="O101" s="19">
        <f t="shared" si="33"/>
        <v>0.25297567408328631</v>
      </c>
      <c r="P101" s="19">
        <f t="shared" si="33"/>
        <v>0.24077557690647539</v>
      </c>
      <c r="Q101" s="19">
        <f t="shared" si="33"/>
        <v>0.23614968982125542</v>
      </c>
      <c r="R101" s="19">
        <f t="shared" si="33"/>
        <v>0.22639659861127934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x14ac:dyDescent="0.3">
      <c r="B102" s="2" t="s">
        <v>46</v>
      </c>
      <c r="D102" s="19">
        <f t="shared" si="33"/>
        <v>0.2402871140480802</v>
      </c>
      <c r="E102" s="19">
        <f t="shared" si="33"/>
        <v>0.24584315474294452</v>
      </c>
      <c r="F102" s="19">
        <f t="shared" si="33"/>
        <v>0.25483553483553484</v>
      </c>
      <c r="G102" s="19">
        <f t="shared" si="33"/>
        <v>0.26088870719205004</v>
      </c>
      <c r="H102" s="19">
        <f t="shared" si="33"/>
        <v>0.27107477961186471</v>
      </c>
      <c r="I102" s="19">
        <f t="shared" si="33"/>
        <v>0.2349567254134651</v>
      </c>
      <c r="J102" s="19">
        <f t="shared" si="33"/>
        <v>0.24266420675019965</v>
      </c>
      <c r="K102" s="19">
        <f t="shared" si="33"/>
        <v>0.25504614000769454</v>
      </c>
      <c r="L102" s="19">
        <f t="shared" si="33"/>
        <v>0.2605184043298383</v>
      </c>
      <c r="M102" s="19">
        <f t="shared" si="33"/>
        <v>0.27144870863267134</v>
      </c>
      <c r="N102" s="19">
        <f t="shared" si="33"/>
        <v>0.25800373490376888</v>
      </c>
      <c r="O102" s="19">
        <f t="shared" si="33"/>
        <v>0.26459621083511725</v>
      </c>
      <c r="P102" s="19">
        <f t="shared" si="33"/>
        <v>0.26841657988503143</v>
      </c>
      <c r="Q102" s="19">
        <f t="shared" si="33"/>
        <v>0.2714949405275765</v>
      </c>
      <c r="R102" s="19">
        <f t="shared" si="33"/>
        <v>0.27889825882252667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x14ac:dyDescent="0.3">
      <c r="B103" s="2" t="s">
        <v>47</v>
      </c>
      <c r="D103" s="19">
        <f t="shared" si="33"/>
        <v>0.16626099205568273</v>
      </c>
      <c r="E103" s="19">
        <f t="shared" si="33"/>
        <v>0.16771782293856577</v>
      </c>
      <c r="F103" s="19">
        <f t="shared" si="33"/>
        <v>0.180989380989381</v>
      </c>
      <c r="G103" s="19">
        <f t="shared" si="33"/>
        <v>0.19386353868570291</v>
      </c>
      <c r="H103" s="19">
        <f t="shared" si="33"/>
        <v>0.19698864173662697</v>
      </c>
      <c r="I103" s="19">
        <f t="shared" si="33"/>
        <v>0.16039018538090205</v>
      </c>
      <c r="J103" s="19">
        <f t="shared" si="33"/>
        <v>0.16473544501940177</v>
      </c>
      <c r="K103" s="19">
        <f t="shared" si="33"/>
        <v>0.1821408939487261</v>
      </c>
      <c r="L103" s="19">
        <f t="shared" si="33"/>
        <v>0.19351236399422181</v>
      </c>
      <c r="M103" s="19">
        <f t="shared" si="33"/>
        <v>0.19973056456586935</v>
      </c>
      <c r="N103" s="19">
        <f t="shared" si="33"/>
        <v>0.19634995492849178</v>
      </c>
      <c r="O103" s="19">
        <f t="shared" si="33"/>
        <v>0.19599779652132954</v>
      </c>
      <c r="P103" s="19">
        <f t="shared" si="33"/>
        <v>0.20737493516462918</v>
      </c>
      <c r="Q103" s="19">
        <f t="shared" si="33"/>
        <v>0.21478913765130442</v>
      </c>
      <c r="R103" s="19">
        <f t="shared" si="33"/>
        <v>0.21801899908445296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x14ac:dyDescent="0.3">
      <c r="B104" s="2" t="s">
        <v>48</v>
      </c>
      <c r="D104" s="19">
        <f t="shared" si="33"/>
        <v>4.0363760655432068E-2</v>
      </c>
      <c r="E104" s="19">
        <f t="shared" si="33"/>
        <v>4.714276613365611E-2</v>
      </c>
      <c r="F104" s="19">
        <f t="shared" si="33"/>
        <v>5.273245273245273E-2</v>
      </c>
      <c r="G104" s="19">
        <f t="shared" si="33"/>
        <v>5.9341488726060571E-2</v>
      </c>
      <c r="H104" s="19">
        <f t="shared" si="33"/>
        <v>6.6846689712418444E-2</v>
      </c>
      <c r="I104" s="19">
        <f t="shared" si="33"/>
        <v>3.6801965208946269E-2</v>
      </c>
      <c r="J104" s="19">
        <f t="shared" si="33"/>
        <v>4.3506821750480464E-2</v>
      </c>
      <c r="K104" s="19">
        <f t="shared" si="33"/>
        <v>4.9866851142406965E-2</v>
      </c>
      <c r="L104" s="19">
        <f t="shared" si="33"/>
        <v>5.6487789485187088E-2</v>
      </c>
      <c r="M104" s="19">
        <f t="shared" si="33"/>
        <v>6.487363503110119E-2</v>
      </c>
      <c r="N104" s="19">
        <f t="shared" si="33"/>
        <v>4.6185091711789951E-2</v>
      </c>
      <c r="O104" s="19">
        <f t="shared" si="33"/>
        <v>5.3089414775982363E-2</v>
      </c>
      <c r="P104" s="19">
        <f t="shared" si="33"/>
        <v>5.7420031235159028E-2</v>
      </c>
      <c r="Q104" s="19">
        <f t="shared" si="33"/>
        <v>6.3406979047369652E-2</v>
      </c>
      <c r="R104" s="19">
        <f t="shared" si="33"/>
        <v>7.1422973422250513E-2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x14ac:dyDescent="0.3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x14ac:dyDescent="0.3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x14ac:dyDescent="0.3">
      <c r="D107" s="4" t="s">
        <v>19</v>
      </c>
      <c r="E107" s="4"/>
      <c r="F107" s="4"/>
      <c r="G107" s="4"/>
      <c r="H107" s="11"/>
      <c r="I107" s="11" t="s">
        <v>20</v>
      </c>
      <c r="J107" s="4"/>
      <c r="K107" s="4"/>
      <c r="L107" s="4"/>
      <c r="M107" s="4"/>
      <c r="N107" s="4" t="s">
        <v>21</v>
      </c>
      <c r="O107" s="4"/>
      <c r="P107" s="4"/>
      <c r="Q107" s="4"/>
      <c r="R107" s="4"/>
      <c r="S107" s="2" t="s">
        <v>22</v>
      </c>
      <c r="X107" s="2" t="s">
        <v>23</v>
      </c>
    </row>
    <row r="108" spans="1:28" x14ac:dyDescent="0.3">
      <c r="B108" s="2" t="s">
        <v>101</v>
      </c>
      <c r="D108" s="4">
        <v>2016</v>
      </c>
      <c r="E108" s="4">
        <v>2017</v>
      </c>
      <c r="F108" s="4">
        <v>2018</v>
      </c>
      <c r="G108" s="4">
        <v>2019</v>
      </c>
      <c r="H108" s="4">
        <v>2020</v>
      </c>
      <c r="I108" s="4">
        <v>2016</v>
      </c>
      <c r="J108" s="4">
        <v>2017</v>
      </c>
      <c r="K108" s="4">
        <v>2018</v>
      </c>
      <c r="L108" s="4">
        <v>2019</v>
      </c>
      <c r="M108" s="4">
        <v>2020</v>
      </c>
      <c r="N108" s="4">
        <v>2016</v>
      </c>
      <c r="O108" s="4">
        <v>2017</v>
      </c>
      <c r="P108" s="4">
        <v>2018</v>
      </c>
      <c r="Q108" s="4">
        <v>2019</v>
      </c>
      <c r="R108" s="4">
        <v>2020</v>
      </c>
      <c r="S108" s="4">
        <v>2016</v>
      </c>
      <c r="T108" s="4">
        <v>2017</v>
      </c>
      <c r="U108" s="4">
        <v>2018</v>
      </c>
      <c r="V108" s="4">
        <v>2019</v>
      </c>
      <c r="W108" s="4">
        <v>2020</v>
      </c>
      <c r="X108" s="4">
        <v>2016</v>
      </c>
      <c r="Y108" s="4">
        <v>2017</v>
      </c>
      <c r="Z108" s="4">
        <v>2018</v>
      </c>
      <c r="AA108" s="4">
        <v>2019</v>
      </c>
      <c r="AB108" s="4">
        <v>2020</v>
      </c>
    </row>
    <row r="109" spans="1:28" x14ac:dyDescent="0.3">
      <c r="A109" s="2" t="s">
        <v>35</v>
      </c>
      <c r="B109" s="2" t="s">
        <v>40</v>
      </c>
      <c r="D109" s="4">
        <v>168</v>
      </c>
      <c r="E109" s="4">
        <v>128</v>
      </c>
      <c r="F109" s="4">
        <v>111</v>
      </c>
      <c r="G109" s="4">
        <v>108</v>
      </c>
      <c r="H109" s="4">
        <v>133</v>
      </c>
      <c r="I109" s="4">
        <v>2595</v>
      </c>
      <c r="J109" s="4">
        <v>2222</v>
      </c>
      <c r="K109" s="4">
        <v>1784</v>
      </c>
      <c r="L109" s="4">
        <v>1792</v>
      </c>
      <c r="M109" s="4">
        <v>2330</v>
      </c>
      <c r="N109" s="17">
        <v>1306006.0825709</v>
      </c>
      <c r="O109" s="17">
        <v>1478393.937250186</v>
      </c>
      <c r="P109" s="17">
        <v>1229732.8001454151</v>
      </c>
      <c r="Q109" s="17">
        <v>1182494.9360633313</v>
      </c>
      <c r="R109" s="17">
        <v>1676909.3878029939</v>
      </c>
      <c r="S109" s="6">
        <f>N109/D109</f>
        <v>7773.8457295886901</v>
      </c>
      <c r="T109" s="6">
        <f>O109/E109</f>
        <v>11549.952634767078</v>
      </c>
      <c r="U109" s="6">
        <f>P109/F109</f>
        <v>11078.67387518392</v>
      </c>
      <c r="V109" s="6">
        <f>Q109/G109</f>
        <v>10949.027185771587</v>
      </c>
      <c r="W109" s="6">
        <f>R109/H109</f>
        <v>12608.341261676645</v>
      </c>
      <c r="X109" s="6">
        <f t="shared" ref="X109:AB117" si="34">N109/I109</f>
        <v>503.27787382308287</v>
      </c>
      <c r="Y109" s="6">
        <f t="shared" si="34"/>
        <v>665.34380614319798</v>
      </c>
      <c r="Z109" s="6">
        <f t="shared" si="34"/>
        <v>689.31210770482915</v>
      </c>
      <c r="AA109" s="6">
        <f t="shared" si="34"/>
        <v>659.87440628534114</v>
      </c>
      <c r="AB109" s="6">
        <f t="shared" si="34"/>
        <v>719.70359991544797</v>
      </c>
    </row>
    <row r="110" spans="1:28" x14ac:dyDescent="0.3">
      <c r="B110" s="18" t="s">
        <v>41</v>
      </c>
      <c r="D110" s="4">
        <v>326</v>
      </c>
      <c r="E110" s="4">
        <v>240</v>
      </c>
      <c r="F110" s="4">
        <v>256</v>
      </c>
      <c r="G110" s="4">
        <v>205</v>
      </c>
      <c r="H110" s="4">
        <v>191</v>
      </c>
      <c r="I110" s="4">
        <v>5220</v>
      </c>
      <c r="J110" s="4">
        <v>3960</v>
      </c>
      <c r="K110" s="4">
        <v>4147</v>
      </c>
      <c r="L110" s="4">
        <v>3126</v>
      </c>
      <c r="M110" s="4">
        <v>3070</v>
      </c>
      <c r="N110" s="17">
        <v>2000372.5446171213</v>
      </c>
      <c r="O110" s="17">
        <v>1690461.5933600636</v>
      </c>
      <c r="P110" s="17">
        <v>2039681.7061256021</v>
      </c>
      <c r="Q110" s="17">
        <v>1524445.4248906698</v>
      </c>
      <c r="R110" s="17">
        <v>1738119.3201166932</v>
      </c>
      <c r="S110" s="6">
        <f t="shared" ref="S110:W117" si="35">N110/D110</f>
        <v>6136.1121000525191</v>
      </c>
      <c r="T110" s="6">
        <f t="shared" si="35"/>
        <v>7043.5899723335988</v>
      </c>
      <c r="U110" s="6">
        <f t="shared" si="35"/>
        <v>7967.5066645531333</v>
      </c>
      <c r="V110" s="6">
        <f t="shared" si="35"/>
        <v>7436.3191458081455</v>
      </c>
      <c r="W110" s="6">
        <f t="shared" si="35"/>
        <v>9100.1011524434198</v>
      </c>
      <c r="X110" s="6">
        <f t="shared" si="34"/>
        <v>383.21313115270522</v>
      </c>
      <c r="Y110" s="6">
        <f t="shared" si="34"/>
        <v>426.88424074749082</v>
      </c>
      <c r="Z110" s="6">
        <f t="shared" si="34"/>
        <v>491.84511842913003</v>
      </c>
      <c r="AA110" s="6">
        <f t="shared" si="34"/>
        <v>487.66648269055332</v>
      </c>
      <c r="AB110" s="6">
        <f t="shared" si="34"/>
        <v>566.16264498915086</v>
      </c>
    </row>
    <row r="111" spans="1:28" x14ac:dyDescent="0.3">
      <c r="B111" s="2" t="s">
        <v>42</v>
      </c>
      <c r="D111" s="4">
        <v>494</v>
      </c>
      <c r="E111" s="4">
        <v>392</v>
      </c>
      <c r="F111" s="4">
        <v>419</v>
      </c>
      <c r="G111" s="4">
        <v>394</v>
      </c>
      <c r="H111" s="4">
        <v>368</v>
      </c>
      <c r="I111" s="4">
        <v>7192</v>
      </c>
      <c r="J111" s="4">
        <v>6321</v>
      </c>
      <c r="K111" s="4">
        <v>6501</v>
      </c>
      <c r="L111" s="4">
        <v>6255</v>
      </c>
      <c r="M111" s="4">
        <v>6041</v>
      </c>
      <c r="N111" s="17">
        <v>2399743.5218809629</v>
      </c>
      <c r="O111" s="17">
        <v>2274305.7469589766</v>
      </c>
      <c r="P111" s="17">
        <v>2779339.7070569815</v>
      </c>
      <c r="Q111" s="17">
        <v>2755953.6739158407</v>
      </c>
      <c r="R111" s="17">
        <v>2649017.1405378836</v>
      </c>
      <c r="S111" s="6">
        <f t="shared" si="35"/>
        <v>4857.7804086659171</v>
      </c>
      <c r="T111" s="6">
        <f t="shared" si="35"/>
        <v>5801.8003748953488</v>
      </c>
      <c r="U111" s="6">
        <f t="shared" si="35"/>
        <v>6633.2689905894549</v>
      </c>
      <c r="V111" s="6">
        <f t="shared" si="35"/>
        <v>6994.8062789742153</v>
      </c>
      <c r="W111" s="6">
        <f t="shared" si="35"/>
        <v>7198.4161427659883</v>
      </c>
      <c r="X111" s="6">
        <f t="shared" si="34"/>
        <v>333.66845409913276</v>
      </c>
      <c r="Y111" s="6">
        <f t="shared" si="34"/>
        <v>359.80157363692086</v>
      </c>
      <c r="Z111" s="6">
        <f t="shared" si="34"/>
        <v>427.52495109321359</v>
      </c>
      <c r="AA111" s="6">
        <f t="shared" si="34"/>
        <v>440.60010774034225</v>
      </c>
      <c r="AB111" s="6">
        <f t="shared" si="34"/>
        <v>438.50639638104349</v>
      </c>
    </row>
    <row r="112" spans="1:28" x14ac:dyDescent="0.3">
      <c r="B112" s="2" t="s">
        <v>43</v>
      </c>
      <c r="D112" s="4">
        <v>971</v>
      </c>
      <c r="E112" s="4">
        <v>907</v>
      </c>
      <c r="F112" s="4">
        <v>926</v>
      </c>
      <c r="G112" s="4">
        <v>833</v>
      </c>
      <c r="H112" s="4">
        <v>833</v>
      </c>
      <c r="I112" s="4">
        <v>16370</v>
      </c>
      <c r="J112" s="4">
        <v>14246</v>
      </c>
      <c r="K112" s="4">
        <v>15490</v>
      </c>
      <c r="L112" s="4">
        <v>14201</v>
      </c>
      <c r="M112" s="4">
        <v>14658</v>
      </c>
      <c r="N112" s="17">
        <v>5040181.2358257854</v>
      </c>
      <c r="O112" s="17">
        <v>5277030.6586254463</v>
      </c>
      <c r="P112" s="17">
        <v>6496069.957747709</v>
      </c>
      <c r="Q112" s="17">
        <v>5959021.3464010917</v>
      </c>
      <c r="R112" s="17">
        <v>6443956.4932870492</v>
      </c>
      <c r="S112" s="6">
        <f t="shared" si="35"/>
        <v>5190.7118803561125</v>
      </c>
      <c r="T112" s="6">
        <f t="shared" si="35"/>
        <v>5818.115389884726</v>
      </c>
      <c r="U112" s="6">
        <f t="shared" si="35"/>
        <v>7015.1943388204199</v>
      </c>
      <c r="V112" s="6">
        <f t="shared" si="35"/>
        <v>7153.6870905175174</v>
      </c>
      <c r="W112" s="6">
        <f t="shared" si="35"/>
        <v>7735.8421287959773</v>
      </c>
      <c r="X112" s="6">
        <f t="shared" si="34"/>
        <v>307.89134000157514</v>
      </c>
      <c r="Y112" s="6">
        <f t="shared" si="34"/>
        <v>370.42191903870884</v>
      </c>
      <c r="Z112" s="6">
        <f t="shared" si="34"/>
        <v>419.37185008054934</v>
      </c>
      <c r="AA112" s="6">
        <f t="shared" si="34"/>
        <v>419.61983989867554</v>
      </c>
      <c r="AB112" s="6">
        <f t="shared" si="34"/>
        <v>439.62044571476662</v>
      </c>
    </row>
    <row r="113" spans="1:28" x14ac:dyDescent="0.3">
      <c r="B113" s="2" t="s">
        <v>44</v>
      </c>
      <c r="D113" s="4">
        <v>2953</v>
      </c>
      <c r="E113" s="4">
        <v>2670</v>
      </c>
      <c r="F113" s="4">
        <v>2693</v>
      </c>
      <c r="G113" s="4">
        <v>2428</v>
      </c>
      <c r="H113" s="4">
        <v>2218</v>
      </c>
      <c r="I113" s="4">
        <v>49669</v>
      </c>
      <c r="J113" s="4">
        <v>44257</v>
      </c>
      <c r="K113" s="4">
        <v>44864</v>
      </c>
      <c r="L113" s="4">
        <v>39708</v>
      </c>
      <c r="M113" s="4">
        <v>37222</v>
      </c>
      <c r="N113" s="17">
        <v>15668035.510217136</v>
      </c>
      <c r="O113" s="17">
        <v>15731531.110106641</v>
      </c>
      <c r="P113" s="17">
        <v>17744790.310625318</v>
      </c>
      <c r="Q113" s="17">
        <v>16349822.256774731</v>
      </c>
      <c r="R113" s="17">
        <v>16132530.460984351</v>
      </c>
      <c r="S113" s="6">
        <f t="shared" si="35"/>
        <v>5305.8027464331644</v>
      </c>
      <c r="T113" s="6">
        <f t="shared" si="35"/>
        <v>5891.9592172684052</v>
      </c>
      <c r="U113" s="6">
        <f t="shared" si="35"/>
        <v>6589.2277425270395</v>
      </c>
      <c r="V113" s="6">
        <f t="shared" si="35"/>
        <v>6733.864191422871</v>
      </c>
      <c r="W113" s="6">
        <f t="shared" si="35"/>
        <v>7273.4582781714835</v>
      </c>
      <c r="X113" s="6">
        <f t="shared" si="34"/>
        <v>315.44898246828274</v>
      </c>
      <c r="Y113" s="6">
        <f t="shared" si="34"/>
        <v>355.45859660859617</v>
      </c>
      <c r="Z113" s="6">
        <f t="shared" si="34"/>
        <v>395.52403509774695</v>
      </c>
      <c r="AA113" s="6">
        <f t="shared" si="34"/>
        <v>411.75134121020278</v>
      </c>
      <c r="AB113" s="6">
        <f t="shared" si="34"/>
        <v>433.41385366139247</v>
      </c>
    </row>
    <row r="114" spans="1:28" x14ac:dyDescent="0.3">
      <c r="B114" s="2" t="s">
        <v>45</v>
      </c>
      <c r="D114" s="4">
        <v>8487</v>
      </c>
      <c r="E114" s="4">
        <v>7988</v>
      </c>
      <c r="F114" s="4">
        <v>7778</v>
      </c>
      <c r="G114" s="4">
        <v>7552</v>
      </c>
      <c r="H114" s="4">
        <v>7235</v>
      </c>
      <c r="I114" s="4">
        <v>144531</v>
      </c>
      <c r="J114" s="4">
        <v>131876</v>
      </c>
      <c r="K114" s="4">
        <v>127750</v>
      </c>
      <c r="L114" s="4">
        <v>128659</v>
      </c>
      <c r="M114" s="4">
        <v>122448</v>
      </c>
      <c r="N114" s="17">
        <v>43257873.996721998</v>
      </c>
      <c r="O114" s="17">
        <v>46652726.747125901</v>
      </c>
      <c r="P114" s="17">
        <v>50563661.313745305</v>
      </c>
      <c r="Q114" s="17">
        <v>52135935.846649811</v>
      </c>
      <c r="R114" s="17">
        <v>52420038.821019284</v>
      </c>
      <c r="S114" s="6">
        <f t="shared" si="35"/>
        <v>5096.9569926619533</v>
      </c>
      <c r="T114" s="6">
        <f t="shared" si="35"/>
        <v>5840.3513704464076</v>
      </c>
      <c r="U114" s="6">
        <f t="shared" si="35"/>
        <v>6500.8564301549632</v>
      </c>
      <c r="V114" s="6">
        <f t="shared" si="35"/>
        <v>6903.5932000330786</v>
      </c>
      <c r="W114" s="6">
        <f t="shared" si="35"/>
        <v>7245.3405419515248</v>
      </c>
      <c r="X114" s="6">
        <f t="shared" si="34"/>
        <v>299.29824049319524</v>
      </c>
      <c r="Y114" s="6">
        <f t="shared" si="34"/>
        <v>353.76207002885968</v>
      </c>
      <c r="Z114" s="6">
        <f t="shared" si="34"/>
        <v>395.801654119337</v>
      </c>
      <c r="AA114" s="6">
        <f t="shared" si="34"/>
        <v>405.22571951165338</v>
      </c>
      <c r="AB114" s="6">
        <f t="shared" si="34"/>
        <v>428.10040850825891</v>
      </c>
    </row>
    <row r="115" spans="1:28" x14ac:dyDescent="0.3">
      <c r="B115" s="2" t="s">
        <v>46</v>
      </c>
      <c r="D115" s="4">
        <v>11992</v>
      </c>
      <c r="E115" s="4">
        <v>12050</v>
      </c>
      <c r="F115" s="4">
        <v>12745</v>
      </c>
      <c r="G115" s="4">
        <v>12719</v>
      </c>
      <c r="H115" s="4">
        <v>13145</v>
      </c>
      <c r="I115" s="4">
        <v>208893</v>
      </c>
      <c r="J115" s="4">
        <v>205376</v>
      </c>
      <c r="K115" s="4">
        <v>221887</v>
      </c>
      <c r="L115" s="4">
        <v>222378</v>
      </c>
      <c r="M115" s="4">
        <v>227881</v>
      </c>
      <c r="N115" s="17">
        <v>63627636.575776845</v>
      </c>
      <c r="O115" s="17">
        <v>73079215.477587327</v>
      </c>
      <c r="P115" s="17">
        <v>88844870.926172301</v>
      </c>
      <c r="Q115" s="17">
        <v>91444591.591725588</v>
      </c>
      <c r="R115" s="17">
        <v>98489307.42993781</v>
      </c>
      <c r="S115" s="6">
        <f t="shared" si="35"/>
        <v>5305.840274831291</v>
      </c>
      <c r="T115" s="6">
        <f t="shared" si="35"/>
        <v>6064.6651848620186</v>
      </c>
      <c r="U115" s="6">
        <f t="shared" si="35"/>
        <v>6970.9588800449037</v>
      </c>
      <c r="V115" s="6">
        <f t="shared" si="35"/>
        <v>7189.605440028743</v>
      </c>
      <c r="W115" s="6">
        <f t="shared" si="35"/>
        <v>7492.53004411851</v>
      </c>
      <c r="X115" s="6">
        <f t="shared" si="34"/>
        <v>304.59439318587431</v>
      </c>
      <c r="Y115" s="6">
        <f t="shared" si="34"/>
        <v>355.83133120514242</v>
      </c>
      <c r="Z115" s="6">
        <f t="shared" si="34"/>
        <v>400.40593151546642</v>
      </c>
      <c r="AA115" s="6">
        <f t="shared" si="34"/>
        <v>411.21240226877472</v>
      </c>
      <c r="AB115" s="6">
        <f t="shared" si="34"/>
        <v>432.19622272123524</v>
      </c>
    </row>
    <row r="116" spans="1:28" x14ac:dyDescent="0.3">
      <c r="B116" s="2" t="s">
        <v>47</v>
      </c>
      <c r="D116" s="4">
        <v>10204</v>
      </c>
      <c r="E116" s="4">
        <v>9878</v>
      </c>
      <c r="F116" s="4">
        <v>11397</v>
      </c>
      <c r="G116" s="4">
        <v>11871</v>
      </c>
      <c r="H116" s="4">
        <v>12200</v>
      </c>
      <c r="I116" s="4">
        <v>179466</v>
      </c>
      <c r="J116" s="4">
        <v>171572</v>
      </c>
      <c r="K116" s="4">
        <v>202664</v>
      </c>
      <c r="L116" s="4">
        <v>210268</v>
      </c>
      <c r="M116" s="4">
        <v>216623</v>
      </c>
      <c r="N116" s="17">
        <v>55817162.630381845</v>
      </c>
      <c r="O116" s="17">
        <v>62174520.415502347</v>
      </c>
      <c r="P116" s="17">
        <v>82857738.267015129</v>
      </c>
      <c r="Q116" s="17">
        <v>87639916.013979241</v>
      </c>
      <c r="R116" s="17">
        <v>94520866.005354673</v>
      </c>
      <c r="S116" s="6">
        <f t="shared" si="35"/>
        <v>5470.1256987830111</v>
      </c>
      <c r="T116" s="6">
        <f t="shared" si="35"/>
        <v>6294.2417914053804</v>
      </c>
      <c r="U116" s="6">
        <f t="shared" si="35"/>
        <v>7270.1358486457075</v>
      </c>
      <c r="V116" s="6">
        <f t="shared" si="35"/>
        <v>7382.6902547366899</v>
      </c>
      <c r="W116" s="6">
        <f t="shared" si="35"/>
        <v>7747.611967652022</v>
      </c>
      <c r="X116" s="6">
        <f t="shared" si="34"/>
        <v>311.01803478308898</v>
      </c>
      <c r="Y116" s="6">
        <f t="shared" si="34"/>
        <v>362.38150989381921</v>
      </c>
      <c r="Z116" s="6">
        <f t="shared" si="34"/>
        <v>408.84290385571751</v>
      </c>
      <c r="AA116" s="6">
        <f t="shared" si="34"/>
        <v>416.80101591292657</v>
      </c>
      <c r="AB116" s="6">
        <f t="shared" si="34"/>
        <v>436.33808970125369</v>
      </c>
    </row>
    <row r="117" spans="1:28" x14ac:dyDescent="0.3">
      <c r="B117" s="2" t="s">
        <v>48</v>
      </c>
      <c r="D117" s="4">
        <v>2356</v>
      </c>
      <c r="E117" s="4">
        <v>2802</v>
      </c>
      <c r="F117" s="4">
        <v>3281</v>
      </c>
      <c r="G117" s="4">
        <v>3632</v>
      </c>
      <c r="H117" s="4">
        <v>4125</v>
      </c>
      <c r="I117" s="4">
        <v>38313</v>
      </c>
      <c r="J117" s="4">
        <v>44873</v>
      </c>
      <c r="K117" s="4">
        <v>53856</v>
      </c>
      <c r="L117" s="4">
        <v>60737</v>
      </c>
      <c r="M117" s="4">
        <v>69499</v>
      </c>
      <c r="N117" s="17">
        <v>11941409.255549021</v>
      </c>
      <c r="O117" s="17">
        <v>16031139.575493457</v>
      </c>
      <c r="P117" s="17">
        <v>21588768.254073173</v>
      </c>
      <c r="Q117" s="17">
        <v>25022246.640204046</v>
      </c>
      <c r="R117" s="17">
        <v>29959520.800079849</v>
      </c>
      <c r="S117" s="6">
        <f>N117/D117</f>
        <v>5068.5098707763245</v>
      </c>
      <c r="T117" s="6">
        <f t="shared" si="35"/>
        <v>5721.3203338663297</v>
      </c>
      <c r="U117" s="6">
        <f t="shared" si="35"/>
        <v>6579.9354629909094</v>
      </c>
      <c r="V117" s="6">
        <f t="shared" si="35"/>
        <v>6889.3850881619073</v>
      </c>
      <c r="W117" s="6">
        <f t="shared" si="35"/>
        <v>7262.9141333526904</v>
      </c>
      <c r="X117" s="6">
        <f t="shared" si="34"/>
        <v>311.68035015657927</v>
      </c>
      <c r="Y117" s="6">
        <f t="shared" si="34"/>
        <v>357.25580138375989</v>
      </c>
      <c r="Z117" s="6">
        <f t="shared" si="34"/>
        <v>400.86096728448405</v>
      </c>
      <c r="AA117" s="6">
        <f t="shared" si="34"/>
        <v>411.97699326940818</v>
      </c>
      <c r="AB117" s="6">
        <f t="shared" si="34"/>
        <v>431.07844429531144</v>
      </c>
    </row>
    <row r="118" spans="1:28" x14ac:dyDescent="0.3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x14ac:dyDescent="0.3">
      <c r="A119" s="2" t="s">
        <v>36</v>
      </c>
      <c r="B119" s="2" t="s">
        <v>40</v>
      </c>
      <c r="D119" s="4">
        <v>121</v>
      </c>
      <c r="E119" s="4">
        <v>107</v>
      </c>
      <c r="F119" s="4">
        <v>109</v>
      </c>
      <c r="G119" s="4">
        <v>77</v>
      </c>
      <c r="H119" s="4">
        <v>97</v>
      </c>
      <c r="I119" s="4">
        <v>1661</v>
      </c>
      <c r="J119" s="4">
        <v>1903</v>
      </c>
      <c r="K119" s="4">
        <v>1768</v>
      </c>
      <c r="L119" s="4">
        <v>1240</v>
      </c>
      <c r="M119" s="4">
        <v>1711</v>
      </c>
      <c r="N119" s="17">
        <v>952069.79750107718</v>
      </c>
      <c r="O119" s="17">
        <v>1340153.3373421528</v>
      </c>
      <c r="P119" s="17">
        <v>1252101.9267472508</v>
      </c>
      <c r="Q119" s="17">
        <v>751346.39306560555</v>
      </c>
      <c r="R119" s="17">
        <v>1325213.3989479865</v>
      </c>
      <c r="S119" s="6">
        <f>N119/D119</f>
        <v>7868.3454338931997</v>
      </c>
      <c r="T119" s="6">
        <f>O119/E119</f>
        <v>12524.797545253765</v>
      </c>
      <c r="U119" s="6">
        <f>P119/F119</f>
        <v>11487.173639883034</v>
      </c>
      <c r="V119" s="6">
        <f>Q119/G119</f>
        <v>9757.7453644883844</v>
      </c>
      <c r="W119" s="6">
        <f>R119/H119</f>
        <v>13661.993803587489</v>
      </c>
      <c r="X119" s="6">
        <f t="shared" ref="X119:AB127" si="36">N119/I119</f>
        <v>573.19072697235231</v>
      </c>
      <c r="Y119" s="6">
        <f t="shared" si="36"/>
        <v>704.23191662751071</v>
      </c>
      <c r="Z119" s="6">
        <f t="shared" si="36"/>
        <v>708.20244725523241</v>
      </c>
      <c r="AA119" s="6">
        <f t="shared" si="36"/>
        <v>605.92451053677871</v>
      </c>
      <c r="AB119" s="6">
        <f t="shared" si="36"/>
        <v>774.52565689537494</v>
      </c>
    </row>
    <row r="120" spans="1:28" x14ac:dyDescent="0.3">
      <c r="B120" s="18" t="s">
        <v>41</v>
      </c>
      <c r="D120" s="4">
        <v>175</v>
      </c>
      <c r="E120" s="4">
        <v>171</v>
      </c>
      <c r="F120" s="4">
        <v>153</v>
      </c>
      <c r="G120" s="4">
        <v>121</v>
      </c>
      <c r="H120" s="4">
        <v>119</v>
      </c>
      <c r="I120" s="4">
        <v>2861</v>
      </c>
      <c r="J120" s="4">
        <v>2545</v>
      </c>
      <c r="K120" s="4">
        <v>2368</v>
      </c>
      <c r="L120" s="4">
        <v>2132</v>
      </c>
      <c r="M120" s="4">
        <v>1839</v>
      </c>
      <c r="N120" s="17">
        <v>1064980.0608838757</v>
      </c>
      <c r="O120" s="17">
        <v>1209610.3642546474</v>
      </c>
      <c r="P120" s="17">
        <v>1214700.2233370035</v>
      </c>
      <c r="Q120" s="17">
        <v>1095204.6721459755</v>
      </c>
      <c r="R120" s="17">
        <v>1026870.2851574087</v>
      </c>
      <c r="S120" s="6">
        <f t="shared" ref="S120:W127" si="37">N120/D120</f>
        <v>6085.6003479078609</v>
      </c>
      <c r="T120" s="6">
        <f t="shared" si="37"/>
        <v>7073.7448202026162</v>
      </c>
      <c r="U120" s="6">
        <f t="shared" si="37"/>
        <v>7939.2171459934871</v>
      </c>
      <c r="V120" s="6">
        <f t="shared" si="37"/>
        <v>9051.2782821981455</v>
      </c>
      <c r="W120" s="6">
        <f t="shared" si="37"/>
        <v>8629.162060146291</v>
      </c>
      <c r="X120" s="6">
        <f t="shared" si="36"/>
        <v>372.240496638894</v>
      </c>
      <c r="Y120" s="6">
        <f t="shared" si="36"/>
        <v>475.28894469730744</v>
      </c>
      <c r="Z120" s="6">
        <f t="shared" si="36"/>
        <v>512.96462134163994</v>
      </c>
      <c r="AA120" s="6">
        <f t="shared" si="36"/>
        <v>513.69825147559823</v>
      </c>
      <c r="AB120" s="6">
        <f t="shared" si="36"/>
        <v>558.38514690451802</v>
      </c>
    </row>
    <row r="121" spans="1:28" x14ac:dyDescent="0.3">
      <c r="B121" s="2" t="s">
        <v>42</v>
      </c>
      <c r="D121" s="4">
        <v>629</v>
      </c>
      <c r="E121" s="4">
        <v>661</v>
      </c>
      <c r="F121" s="4">
        <v>625</v>
      </c>
      <c r="G121" s="4">
        <v>607</v>
      </c>
      <c r="H121" s="4">
        <v>601</v>
      </c>
      <c r="I121" s="4">
        <v>11878</v>
      </c>
      <c r="J121" s="4">
        <v>11337</v>
      </c>
      <c r="K121" s="4">
        <v>10526</v>
      </c>
      <c r="L121" s="4">
        <v>10638</v>
      </c>
      <c r="M121" s="4">
        <v>10057</v>
      </c>
      <c r="N121" s="17">
        <v>2689850.3815735388</v>
      </c>
      <c r="O121" s="17">
        <v>2912537.2068550815</v>
      </c>
      <c r="P121" s="17">
        <v>3397798.4970230935</v>
      </c>
      <c r="Q121" s="17">
        <v>3734820.8913161037</v>
      </c>
      <c r="R121" s="17">
        <v>3537186.1864514505</v>
      </c>
      <c r="S121" s="6">
        <f t="shared" si="37"/>
        <v>4276.3917036145294</v>
      </c>
      <c r="T121" s="6">
        <f t="shared" si="37"/>
        <v>4406.2590118836333</v>
      </c>
      <c r="U121" s="6">
        <f t="shared" si="37"/>
        <v>5436.47759523695</v>
      </c>
      <c r="V121" s="6">
        <f t="shared" si="37"/>
        <v>6152.9174486262009</v>
      </c>
      <c r="W121" s="6">
        <f t="shared" si="37"/>
        <v>5885.5011421821137</v>
      </c>
      <c r="X121" s="6">
        <f t="shared" si="36"/>
        <v>226.45650627829085</v>
      </c>
      <c r="Y121" s="6">
        <f t="shared" si="36"/>
        <v>256.90546060290035</v>
      </c>
      <c r="Z121" s="6">
        <f t="shared" si="36"/>
        <v>322.80054123343086</v>
      </c>
      <c r="AA121" s="6">
        <f t="shared" si="36"/>
        <v>351.08299410754876</v>
      </c>
      <c r="AB121" s="6">
        <f t="shared" si="36"/>
        <v>351.71384970184454</v>
      </c>
    </row>
    <row r="122" spans="1:28" x14ac:dyDescent="0.3">
      <c r="B122" s="2" t="s">
        <v>43</v>
      </c>
      <c r="D122" s="4">
        <v>4797</v>
      </c>
      <c r="E122" s="4">
        <v>4387</v>
      </c>
      <c r="F122" s="4">
        <v>4144</v>
      </c>
      <c r="G122" s="4">
        <v>3779</v>
      </c>
      <c r="H122" s="4">
        <v>3625</v>
      </c>
      <c r="I122" s="4">
        <v>91308</v>
      </c>
      <c r="J122" s="4">
        <v>81014</v>
      </c>
      <c r="K122" s="4">
        <v>73325</v>
      </c>
      <c r="L122" s="4">
        <v>67726</v>
      </c>
      <c r="M122" s="4">
        <v>62448</v>
      </c>
      <c r="N122" s="17">
        <v>15802744.981491091</v>
      </c>
      <c r="O122" s="17">
        <v>16843717.170421988</v>
      </c>
      <c r="P122" s="17">
        <v>20256529.696446426</v>
      </c>
      <c r="Q122" s="17">
        <v>20072271.631318372</v>
      </c>
      <c r="R122" s="17">
        <v>20303267.578951783</v>
      </c>
      <c r="S122" s="6">
        <f t="shared" si="37"/>
        <v>3294.2974737317263</v>
      </c>
      <c r="T122" s="6">
        <f t="shared" si="37"/>
        <v>3839.4614019653495</v>
      </c>
      <c r="U122" s="6">
        <f t="shared" si="37"/>
        <v>4888.1587105324388</v>
      </c>
      <c r="V122" s="6">
        <f t="shared" si="37"/>
        <v>5311.5299368400028</v>
      </c>
      <c r="W122" s="6">
        <f t="shared" si="37"/>
        <v>5600.9014010901474</v>
      </c>
      <c r="X122" s="6">
        <f t="shared" si="36"/>
        <v>173.07076030020471</v>
      </c>
      <c r="Y122" s="6">
        <f t="shared" si="36"/>
        <v>207.91119029330719</v>
      </c>
      <c r="Z122" s="6">
        <f t="shared" si="36"/>
        <v>276.25679776947055</v>
      </c>
      <c r="AA122" s="6">
        <f t="shared" si="36"/>
        <v>296.37468079199084</v>
      </c>
      <c r="AB122" s="6">
        <f t="shared" si="36"/>
        <v>325.12278341903317</v>
      </c>
    </row>
    <row r="123" spans="1:28" x14ac:dyDescent="0.3">
      <c r="B123" s="2" t="s">
        <v>44</v>
      </c>
      <c r="D123" s="4">
        <v>16082</v>
      </c>
      <c r="E123" s="4">
        <v>15740</v>
      </c>
      <c r="F123" s="4">
        <v>15067</v>
      </c>
      <c r="G123" s="4">
        <v>13930</v>
      </c>
      <c r="H123" s="4">
        <v>13208</v>
      </c>
      <c r="I123" s="4">
        <v>315704</v>
      </c>
      <c r="J123" s="4">
        <v>288831</v>
      </c>
      <c r="K123" s="4">
        <v>267506</v>
      </c>
      <c r="L123" s="4">
        <v>244216</v>
      </c>
      <c r="M123" s="4">
        <v>221487</v>
      </c>
      <c r="N123" s="17">
        <v>49758369.885481119</v>
      </c>
      <c r="O123" s="17">
        <v>56674234.641914919</v>
      </c>
      <c r="P123" s="17">
        <v>69019174.503905654</v>
      </c>
      <c r="Q123" s="17">
        <v>69734482.690137923</v>
      </c>
      <c r="R123" s="17">
        <v>69462535.665671974</v>
      </c>
      <c r="S123" s="6">
        <f t="shared" si="37"/>
        <v>3094.0411569133889</v>
      </c>
      <c r="T123" s="6">
        <f t="shared" si="37"/>
        <v>3600.6502313796009</v>
      </c>
      <c r="U123" s="6">
        <f t="shared" si="37"/>
        <v>4580.8173162478033</v>
      </c>
      <c r="V123" s="6">
        <f t="shared" si="37"/>
        <v>5006.0648018763768</v>
      </c>
      <c r="W123" s="6">
        <f t="shared" si="37"/>
        <v>5259.1259589394285</v>
      </c>
      <c r="X123" s="6">
        <f t="shared" si="36"/>
        <v>157.61083130236273</v>
      </c>
      <c r="Y123" s="6">
        <f t="shared" si="36"/>
        <v>196.21936233269599</v>
      </c>
      <c r="Z123" s="6">
        <f t="shared" si="36"/>
        <v>258.00981848596166</v>
      </c>
      <c r="AA123" s="6">
        <f t="shared" si="36"/>
        <v>285.54428329895637</v>
      </c>
      <c r="AB123" s="6">
        <f t="shared" si="36"/>
        <v>313.61901901995139</v>
      </c>
    </row>
    <row r="124" spans="1:28" x14ac:dyDescent="0.3">
      <c r="B124" s="2" t="s">
        <v>45</v>
      </c>
      <c r="D124" s="4">
        <v>18196</v>
      </c>
      <c r="E124" s="4">
        <v>17401</v>
      </c>
      <c r="F124" s="4">
        <v>17086</v>
      </c>
      <c r="G124" s="4">
        <v>16320</v>
      </c>
      <c r="H124" s="4">
        <v>15636</v>
      </c>
      <c r="I124" s="4">
        <v>345006</v>
      </c>
      <c r="J124" s="4">
        <v>310901</v>
      </c>
      <c r="K124" s="4">
        <v>295935</v>
      </c>
      <c r="L124" s="4">
        <v>277615</v>
      </c>
      <c r="M124" s="4">
        <v>259871</v>
      </c>
      <c r="N124" s="17">
        <v>60295674.148116231</v>
      </c>
      <c r="O124" s="17">
        <v>67650958.149326667</v>
      </c>
      <c r="P124" s="17">
        <v>83059084.497205362</v>
      </c>
      <c r="Q124" s="17">
        <v>83670307.690490529</v>
      </c>
      <c r="R124" s="17">
        <v>84672759.628829286</v>
      </c>
      <c r="S124" s="6">
        <f t="shared" si="37"/>
        <v>3313.6774097667744</v>
      </c>
      <c r="T124" s="6">
        <f t="shared" si="37"/>
        <v>3887.7626659000439</v>
      </c>
      <c r="U124" s="6">
        <f t="shared" si="37"/>
        <v>4861.2363629407328</v>
      </c>
      <c r="V124" s="6">
        <f t="shared" si="37"/>
        <v>5126.857088878096</v>
      </c>
      <c r="W124" s="6">
        <f t="shared" si="37"/>
        <v>5415.2442842689488</v>
      </c>
      <c r="X124" s="6">
        <f t="shared" si="36"/>
        <v>174.76703056792124</v>
      </c>
      <c r="Y124" s="6">
        <f t="shared" si="36"/>
        <v>217.59646366311677</v>
      </c>
      <c r="Z124" s="6">
        <f t="shared" si="36"/>
        <v>280.66664807206098</v>
      </c>
      <c r="AA124" s="6">
        <f t="shared" si="36"/>
        <v>301.38972206289475</v>
      </c>
      <c r="AB124" s="6">
        <f t="shared" si="36"/>
        <v>325.82611999349405</v>
      </c>
    </row>
    <row r="125" spans="1:28" x14ac:dyDescent="0.3">
      <c r="B125" s="2" t="s">
        <v>46</v>
      </c>
      <c r="D125" s="4">
        <v>11207</v>
      </c>
      <c r="E125" s="4">
        <v>11104</v>
      </c>
      <c r="F125" s="4">
        <v>11853</v>
      </c>
      <c r="G125" s="4">
        <v>12169</v>
      </c>
      <c r="H125" s="4">
        <v>12654</v>
      </c>
      <c r="I125" s="4">
        <v>202387</v>
      </c>
      <c r="J125" s="4">
        <v>192107</v>
      </c>
      <c r="K125" s="4">
        <v>201725</v>
      </c>
      <c r="L125" s="4">
        <v>201976</v>
      </c>
      <c r="M125" s="4">
        <v>206944</v>
      </c>
      <c r="N125" s="17">
        <v>39807042.047378786</v>
      </c>
      <c r="O125" s="17">
        <v>46475053.98997952</v>
      </c>
      <c r="P125" s="17">
        <v>60117747.65101821</v>
      </c>
      <c r="Q125" s="17">
        <v>64688190.290382206</v>
      </c>
      <c r="R125" s="17">
        <v>70395485.978197053</v>
      </c>
      <c r="S125" s="6">
        <f t="shared" si="37"/>
        <v>3551.9801951796899</v>
      </c>
      <c r="T125" s="6">
        <f t="shared" si="37"/>
        <v>4185.4335365615561</v>
      </c>
      <c r="U125" s="6">
        <f t="shared" si="37"/>
        <v>5071.9436135171018</v>
      </c>
      <c r="V125" s="6">
        <f t="shared" si="37"/>
        <v>5315.8180861518786</v>
      </c>
      <c r="W125" s="6">
        <f t="shared" si="37"/>
        <v>5563.1014681679353</v>
      </c>
      <c r="X125" s="6">
        <f t="shared" si="36"/>
        <v>196.68774203569788</v>
      </c>
      <c r="Y125" s="6">
        <f t="shared" si="36"/>
        <v>241.92275133118272</v>
      </c>
      <c r="Z125" s="6">
        <f t="shared" si="36"/>
        <v>298.01833015748275</v>
      </c>
      <c r="AA125" s="6">
        <f t="shared" si="36"/>
        <v>320.2766184615113</v>
      </c>
      <c r="AB125" s="6">
        <f t="shared" si="36"/>
        <v>340.16683729993161</v>
      </c>
    </row>
    <row r="126" spans="1:28" x14ac:dyDescent="0.3">
      <c r="B126" s="2" t="s">
        <v>47</v>
      </c>
      <c r="D126" s="4">
        <v>5848</v>
      </c>
      <c r="E126" s="4">
        <v>5918</v>
      </c>
      <c r="F126" s="4">
        <v>6073</v>
      </c>
      <c r="G126" s="4">
        <v>6623</v>
      </c>
      <c r="H126" s="4">
        <v>6548</v>
      </c>
      <c r="I126" s="4">
        <v>101289</v>
      </c>
      <c r="J126" s="4">
        <v>98264</v>
      </c>
      <c r="K126" s="4">
        <v>99858</v>
      </c>
      <c r="L126" s="4">
        <v>104941</v>
      </c>
      <c r="M126" s="4">
        <v>103319</v>
      </c>
      <c r="N126" s="17">
        <v>22900281.104588538</v>
      </c>
      <c r="O126" s="17">
        <v>26384470.306259017</v>
      </c>
      <c r="P126" s="17">
        <v>32228719.442227669</v>
      </c>
      <c r="Q126" s="17">
        <v>35882185.40857318</v>
      </c>
      <c r="R126" s="17">
        <v>37498938.545867644</v>
      </c>
      <c r="S126" s="6">
        <f t="shared" si="37"/>
        <v>3915.9167415507077</v>
      </c>
      <c r="T126" s="6">
        <f t="shared" si="37"/>
        <v>4458.3423971373804</v>
      </c>
      <c r="U126" s="6">
        <f t="shared" si="37"/>
        <v>5306.8861258402221</v>
      </c>
      <c r="V126" s="6">
        <f t="shared" si="37"/>
        <v>5417.8144962363249</v>
      </c>
      <c r="W126" s="6">
        <f t="shared" si="37"/>
        <v>5726.7774199553523</v>
      </c>
      <c r="X126" s="6">
        <f t="shared" si="36"/>
        <v>226.08852989553199</v>
      </c>
      <c r="Y126" s="6">
        <f t="shared" si="36"/>
        <v>268.50596664352173</v>
      </c>
      <c r="Z126" s="6">
        <f t="shared" si="36"/>
        <v>322.74549302236846</v>
      </c>
      <c r="AA126" s="6">
        <f t="shared" si="36"/>
        <v>341.92722966784368</v>
      </c>
      <c r="AB126" s="6">
        <f t="shared" si="36"/>
        <v>362.94329741739318</v>
      </c>
    </row>
    <row r="127" spans="1:28" x14ac:dyDescent="0.3">
      <c r="B127" s="2" t="s">
        <v>48</v>
      </c>
      <c r="D127" s="4">
        <v>1541</v>
      </c>
      <c r="E127" s="4">
        <v>1638</v>
      </c>
      <c r="F127" s="4">
        <v>1809</v>
      </c>
      <c r="G127" s="4">
        <v>2029</v>
      </c>
      <c r="H127" s="4">
        <v>2237</v>
      </c>
      <c r="I127" s="4">
        <v>26107</v>
      </c>
      <c r="J127" s="4">
        <v>26391</v>
      </c>
      <c r="K127" s="4">
        <v>28969</v>
      </c>
      <c r="L127" s="4">
        <v>31275</v>
      </c>
      <c r="M127" s="4">
        <v>34420</v>
      </c>
      <c r="N127" s="17">
        <v>6574369.6736659268</v>
      </c>
      <c r="O127" s="17">
        <v>7956604.5421212297</v>
      </c>
      <c r="P127" s="17">
        <v>10277512.939275535</v>
      </c>
      <c r="Q127" s="17">
        <v>11442182.531730326</v>
      </c>
      <c r="R127" s="17">
        <v>13290136.483320927</v>
      </c>
      <c r="S127" s="6">
        <f>N127/D127</f>
        <v>4266.3008914120228</v>
      </c>
      <c r="T127" s="6">
        <f t="shared" si="37"/>
        <v>4857.5119304769414</v>
      </c>
      <c r="U127" s="6">
        <f t="shared" si="37"/>
        <v>5681.322796725005</v>
      </c>
      <c r="V127" s="6">
        <f t="shared" si="37"/>
        <v>5639.3211097734484</v>
      </c>
      <c r="W127" s="6">
        <f t="shared" si="37"/>
        <v>5941.0534123026046</v>
      </c>
      <c r="X127" s="6">
        <f t="shared" si="36"/>
        <v>251.8240193689787</v>
      </c>
      <c r="Y127" s="6">
        <f t="shared" si="36"/>
        <v>301.48931613509262</v>
      </c>
      <c r="Z127" s="6">
        <f t="shared" si="36"/>
        <v>354.7762414745257</v>
      </c>
      <c r="AA127" s="6">
        <f t="shared" si="36"/>
        <v>365.85715529113753</v>
      </c>
      <c r="AB127" s="6">
        <f t="shared" si="36"/>
        <v>386.11669039282185</v>
      </c>
    </row>
    <row r="128" spans="1:28" x14ac:dyDescent="0.3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x14ac:dyDescent="0.3">
      <c r="A129" s="2" t="s">
        <v>101</v>
      </c>
      <c r="B129" s="2" t="s">
        <v>40</v>
      </c>
      <c r="C129" s="2" t="s">
        <v>24</v>
      </c>
      <c r="D129" s="2">
        <v>289</v>
      </c>
      <c r="E129" s="2">
        <v>235</v>
      </c>
      <c r="F129" s="2">
        <v>220</v>
      </c>
      <c r="G129" s="2">
        <v>185</v>
      </c>
      <c r="H129" s="2">
        <v>230</v>
      </c>
      <c r="I129" s="2">
        <v>4256</v>
      </c>
      <c r="J129" s="2">
        <v>4125</v>
      </c>
      <c r="K129" s="2">
        <v>3552</v>
      </c>
      <c r="L129" s="2">
        <v>3032</v>
      </c>
      <c r="M129" s="2">
        <v>4041</v>
      </c>
      <c r="N129" s="6">
        <v>2258075.8800719772</v>
      </c>
      <c r="O129" s="6">
        <v>2818547.2745923386</v>
      </c>
      <c r="P129" s="6">
        <v>2481834.726892666</v>
      </c>
      <c r="Q129" s="6">
        <v>1933841.3291289369</v>
      </c>
      <c r="R129" s="6">
        <v>3002122.7867509807</v>
      </c>
      <c r="S129" s="6">
        <f>N129/D129</f>
        <v>7813.411349730025</v>
      </c>
      <c r="T129" s="6">
        <f>O129/E129</f>
        <v>11993.818189754633</v>
      </c>
      <c r="U129" s="6">
        <f>P129/F129</f>
        <v>11281.066940421209</v>
      </c>
      <c r="V129" s="6">
        <f>Q129/G129</f>
        <v>10453.196373669929</v>
      </c>
      <c r="W129" s="6">
        <f>R129/H129</f>
        <v>13052.707768482525</v>
      </c>
      <c r="X129" s="6">
        <f t="shared" ref="X129:AB136" si="38">N129/I129</f>
        <v>530.5629417462352</v>
      </c>
      <c r="Y129" s="6">
        <f t="shared" si="38"/>
        <v>683.28418777996092</v>
      </c>
      <c r="Z129" s="6">
        <f t="shared" si="38"/>
        <v>698.71473167023248</v>
      </c>
      <c r="AA129" s="6">
        <f t="shared" si="38"/>
        <v>637.81046475228788</v>
      </c>
      <c r="AB129" s="6">
        <f t="shared" si="38"/>
        <v>742.91580963894592</v>
      </c>
    </row>
    <row r="130" spans="1:28" x14ac:dyDescent="0.3">
      <c r="C130" s="2" t="s">
        <v>25</v>
      </c>
      <c r="D130" s="2">
        <v>58</v>
      </c>
      <c r="E130" s="2">
        <v>34</v>
      </c>
      <c r="F130" s="2">
        <v>24</v>
      </c>
      <c r="G130" s="2">
        <v>28</v>
      </c>
      <c r="H130" s="2">
        <v>15</v>
      </c>
      <c r="I130" s="2">
        <v>742</v>
      </c>
      <c r="J130" s="2">
        <v>424</v>
      </c>
      <c r="K130" s="2">
        <v>233</v>
      </c>
      <c r="L130" s="2">
        <v>291</v>
      </c>
      <c r="M130" s="2">
        <v>186</v>
      </c>
      <c r="N130" s="6">
        <v>42719.517449375264</v>
      </c>
      <c r="O130" s="6">
        <v>24764.776626224753</v>
      </c>
      <c r="P130" s="6">
        <v>14844.133418158684</v>
      </c>
      <c r="Q130" s="6">
        <v>16757.174108866297</v>
      </c>
      <c r="R130" s="6">
        <v>10519.045803143936</v>
      </c>
      <c r="S130" s="6">
        <f t="shared" ref="S130:W136" si="39">N130/D130</f>
        <v>736.54340429957347</v>
      </c>
      <c r="T130" s="6">
        <f t="shared" si="39"/>
        <v>728.3757831242574</v>
      </c>
      <c r="U130" s="6">
        <f t="shared" si="39"/>
        <v>618.50555908994522</v>
      </c>
      <c r="V130" s="6">
        <f t="shared" si="39"/>
        <v>598.47050388808202</v>
      </c>
      <c r="W130" s="6">
        <f t="shared" si="39"/>
        <v>701.26972020959568</v>
      </c>
      <c r="X130" s="6">
        <f t="shared" si="38"/>
        <v>57.573473651449142</v>
      </c>
      <c r="Y130" s="6">
        <f t="shared" si="38"/>
        <v>58.407492042982909</v>
      </c>
      <c r="Z130" s="6">
        <f t="shared" si="38"/>
        <v>63.70872711656088</v>
      </c>
      <c r="AA130" s="6">
        <f t="shared" si="38"/>
        <v>57.584790752117861</v>
      </c>
      <c r="AB130" s="6">
        <f t="shared" si="38"/>
        <v>56.554009694322232</v>
      </c>
    </row>
    <row r="131" spans="1:28" x14ac:dyDescent="0.3">
      <c r="C131" s="2" t="s">
        <v>26</v>
      </c>
      <c r="D131" s="2">
        <v>57</v>
      </c>
      <c r="E131" s="2">
        <v>34</v>
      </c>
      <c r="F131" s="2">
        <v>29</v>
      </c>
      <c r="G131" s="2">
        <v>15</v>
      </c>
      <c r="H131" s="2">
        <v>19</v>
      </c>
      <c r="I131" s="2">
        <v>807</v>
      </c>
      <c r="J131" s="2">
        <v>401</v>
      </c>
      <c r="K131" s="2">
        <v>396</v>
      </c>
      <c r="L131" s="2">
        <v>187</v>
      </c>
      <c r="M131" s="2">
        <v>228</v>
      </c>
      <c r="N131" s="6">
        <v>210340.37052994399</v>
      </c>
      <c r="O131" s="6">
        <v>114361.00597785717</v>
      </c>
      <c r="P131" s="6">
        <v>115438.51676815415</v>
      </c>
      <c r="Q131" s="6">
        <v>50368.463947153941</v>
      </c>
      <c r="R131" s="6">
        <v>57895.004448964028</v>
      </c>
      <c r="S131" s="6">
        <f t="shared" si="39"/>
        <v>3690.1819391218246</v>
      </c>
      <c r="T131" s="6">
        <f t="shared" si="39"/>
        <v>3363.5589993487406</v>
      </c>
      <c r="U131" s="6">
        <f t="shared" si="39"/>
        <v>3980.6385092466949</v>
      </c>
      <c r="V131" s="6">
        <f t="shared" si="39"/>
        <v>3357.8975964769293</v>
      </c>
      <c r="W131" s="6">
        <f t="shared" si="39"/>
        <v>3047.1054973138962</v>
      </c>
      <c r="X131" s="6">
        <f t="shared" si="38"/>
        <v>260.64482097886491</v>
      </c>
      <c r="Y131" s="6">
        <f t="shared" si="38"/>
        <v>285.18954109191316</v>
      </c>
      <c r="Z131" s="6">
        <f t="shared" si="38"/>
        <v>291.51140598018725</v>
      </c>
      <c r="AA131" s="6">
        <f t="shared" si="38"/>
        <v>269.35007458371092</v>
      </c>
      <c r="AB131" s="6">
        <f t="shared" si="38"/>
        <v>253.92545810949136</v>
      </c>
    </row>
    <row r="132" spans="1:28" x14ac:dyDescent="0.3">
      <c r="C132" s="2" t="s">
        <v>27</v>
      </c>
      <c r="D132" s="2">
        <v>67</v>
      </c>
      <c r="E132" s="2">
        <v>62</v>
      </c>
      <c r="F132" s="2">
        <v>64</v>
      </c>
      <c r="G132" s="2">
        <v>70</v>
      </c>
      <c r="H132" s="2">
        <v>84</v>
      </c>
      <c r="I132" s="2">
        <v>1241</v>
      </c>
      <c r="J132" s="2">
        <v>1355</v>
      </c>
      <c r="K132" s="2">
        <v>1398</v>
      </c>
      <c r="L132" s="2">
        <v>1525</v>
      </c>
      <c r="M132" s="2">
        <v>1699</v>
      </c>
      <c r="N132" s="6">
        <v>650588.53942266258</v>
      </c>
      <c r="O132" s="6">
        <v>752014.4317498497</v>
      </c>
      <c r="P132" s="6">
        <v>768468.59947287117</v>
      </c>
      <c r="Q132" s="6">
        <v>829926.6503667481</v>
      </c>
      <c r="R132" s="6">
        <v>985016.73657895857</v>
      </c>
      <c r="S132" s="6">
        <f t="shared" si="39"/>
        <v>9710.2767078009347</v>
      </c>
      <c r="T132" s="6">
        <f t="shared" si="39"/>
        <v>12129.265028223383</v>
      </c>
      <c r="U132" s="6">
        <f t="shared" si="39"/>
        <v>12007.321866763612</v>
      </c>
      <c r="V132" s="6">
        <f t="shared" si="39"/>
        <v>11856.095005239258</v>
      </c>
      <c r="W132" s="6">
        <f t="shared" si="39"/>
        <v>11726.389721178079</v>
      </c>
      <c r="X132" s="6">
        <f t="shared" si="38"/>
        <v>524.24539840665796</v>
      </c>
      <c r="Y132" s="6">
        <f t="shared" si="38"/>
        <v>554.99220055339458</v>
      </c>
      <c r="Z132" s="6">
        <f t="shared" si="38"/>
        <v>549.69141593195366</v>
      </c>
      <c r="AA132" s="6">
        <f t="shared" si="38"/>
        <v>544.21419696180203</v>
      </c>
      <c r="AB132" s="6">
        <f t="shared" si="38"/>
        <v>579.76264660327172</v>
      </c>
    </row>
    <row r="133" spans="1:28" x14ac:dyDescent="0.3">
      <c r="C133" s="2" t="s">
        <v>28</v>
      </c>
      <c r="D133" s="2">
        <v>56</v>
      </c>
      <c r="E133" s="2">
        <v>73</v>
      </c>
      <c r="F133" s="2">
        <v>55</v>
      </c>
      <c r="G133" s="2">
        <v>40</v>
      </c>
      <c r="H133" s="2">
        <v>72</v>
      </c>
      <c r="I133" s="2">
        <v>1277</v>
      </c>
      <c r="J133" s="2">
        <v>1804</v>
      </c>
      <c r="K133" s="2">
        <v>1318</v>
      </c>
      <c r="L133" s="2">
        <v>896</v>
      </c>
      <c r="M133" s="2">
        <v>1723</v>
      </c>
      <c r="N133" s="6">
        <v>1241641.5338216287</v>
      </c>
      <c r="O133" s="6">
        <v>1851498.0014856216</v>
      </c>
      <c r="P133" s="6">
        <v>1475344.9059347452</v>
      </c>
      <c r="Q133" s="6">
        <v>974893.83605713549</v>
      </c>
      <c r="R133" s="6">
        <v>1853610.4402355833</v>
      </c>
      <c r="S133" s="6">
        <f t="shared" si="39"/>
        <v>22172.170246814796</v>
      </c>
      <c r="T133" s="6">
        <f t="shared" si="39"/>
        <v>25362.986321720844</v>
      </c>
      <c r="U133" s="6">
        <f t="shared" si="39"/>
        <v>26824.452835177184</v>
      </c>
      <c r="V133" s="6">
        <f t="shared" si="39"/>
        <v>24372.345901428387</v>
      </c>
      <c r="W133" s="6">
        <f t="shared" si="39"/>
        <v>25744.589447716437</v>
      </c>
      <c r="X133" s="6">
        <f t="shared" si="38"/>
        <v>972.31130291435295</v>
      </c>
      <c r="Y133" s="6">
        <f t="shared" si="38"/>
        <v>1026.3292691161982</v>
      </c>
      <c r="Z133" s="6">
        <f t="shared" si="38"/>
        <v>1119.3815674770449</v>
      </c>
      <c r="AA133" s="6">
        <f t="shared" si="38"/>
        <v>1088.0511563137673</v>
      </c>
      <c r="AB133" s="6">
        <f t="shared" si="38"/>
        <v>1075.8040860334204</v>
      </c>
    </row>
    <row r="134" spans="1:28" x14ac:dyDescent="0.3">
      <c r="C134" s="2" t="s">
        <v>29</v>
      </c>
      <c r="D134" s="2">
        <v>45</v>
      </c>
      <c r="E134" s="2">
        <v>28</v>
      </c>
      <c r="F134" s="2">
        <v>46</v>
      </c>
      <c r="G134" s="2">
        <v>31</v>
      </c>
      <c r="H134" s="2">
        <v>38</v>
      </c>
      <c r="I134" s="2">
        <v>178</v>
      </c>
      <c r="J134" s="2">
        <v>133</v>
      </c>
      <c r="K134" s="2">
        <v>205</v>
      </c>
      <c r="L134" s="2">
        <v>132</v>
      </c>
      <c r="M134" s="2">
        <v>199</v>
      </c>
      <c r="N134" s="6">
        <v>81855.234812580791</v>
      </c>
      <c r="O134" s="6">
        <v>64307.948073998094</v>
      </c>
      <c r="P134" s="6">
        <v>98127.783331818602</v>
      </c>
      <c r="Q134" s="6">
        <v>58319.392613563243</v>
      </c>
      <c r="R134" s="6">
        <v>87563.238845811618</v>
      </c>
      <c r="S134" s="6">
        <f t="shared" si="39"/>
        <v>1819.0052180573509</v>
      </c>
      <c r="T134" s="6">
        <f t="shared" si="39"/>
        <v>2296.7124312142178</v>
      </c>
      <c r="U134" s="6">
        <f t="shared" si="39"/>
        <v>2133.2126811264911</v>
      </c>
      <c r="V134" s="6">
        <f t="shared" si="39"/>
        <v>1881.2707294697821</v>
      </c>
      <c r="W134" s="6">
        <f t="shared" si="39"/>
        <v>2304.2957591003055</v>
      </c>
      <c r="X134" s="6">
        <f t="shared" si="38"/>
        <v>459.86086973359994</v>
      </c>
      <c r="Y134" s="6">
        <f t="shared" si="38"/>
        <v>483.51840657141423</v>
      </c>
      <c r="Z134" s="6">
        <f t="shared" si="38"/>
        <v>478.67211381374926</v>
      </c>
      <c r="AA134" s="6">
        <f t="shared" si="38"/>
        <v>441.81358040578215</v>
      </c>
      <c r="AB134" s="6">
        <f t="shared" si="38"/>
        <v>440.01627560709358</v>
      </c>
    </row>
    <row r="135" spans="1:28" x14ac:dyDescent="0.3">
      <c r="C135" s="2" t="s">
        <v>30</v>
      </c>
      <c r="D135" s="2">
        <v>6</v>
      </c>
      <c r="E135" s="2">
        <v>4</v>
      </c>
      <c r="F135" s="2">
        <v>2</v>
      </c>
      <c r="G135" s="2">
        <v>1</v>
      </c>
      <c r="H135" s="2">
        <v>2</v>
      </c>
      <c r="I135" s="2">
        <v>11</v>
      </c>
      <c r="J135" s="2">
        <v>8</v>
      </c>
      <c r="K135" s="2">
        <v>2</v>
      </c>
      <c r="L135" s="2">
        <v>1</v>
      </c>
      <c r="M135" s="2">
        <v>6</v>
      </c>
      <c r="N135" s="6">
        <v>30930.684035785791</v>
      </c>
      <c r="O135" s="6">
        <v>11601.110678787451</v>
      </c>
      <c r="P135" s="6">
        <v>9610.7879669181129</v>
      </c>
      <c r="Q135" s="6">
        <v>3575.8120354697367</v>
      </c>
      <c r="R135" s="6">
        <v>7518.3208385191356</v>
      </c>
      <c r="S135" s="6">
        <f t="shared" si="39"/>
        <v>5155.1140059642985</v>
      </c>
      <c r="T135" s="6">
        <f t="shared" si="39"/>
        <v>2900.2776696968626</v>
      </c>
      <c r="U135" s="6">
        <f t="shared" si="39"/>
        <v>4805.3939834590565</v>
      </c>
      <c r="V135" s="6">
        <f t="shared" si="39"/>
        <v>3575.8120354697367</v>
      </c>
      <c r="W135" s="6">
        <f t="shared" si="39"/>
        <v>3759.1604192595678</v>
      </c>
      <c r="X135" s="6">
        <f t="shared" si="38"/>
        <v>2811.8803668896176</v>
      </c>
      <c r="Y135" s="6">
        <f t="shared" si="38"/>
        <v>1450.1388348484313</v>
      </c>
      <c r="Z135" s="6">
        <f t="shared" si="38"/>
        <v>4805.3939834590565</v>
      </c>
      <c r="AA135" s="6">
        <f t="shared" si="38"/>
        <v>3575.8120354697367</v>
      </c>
      <c r="AB135" s="6">
        <f t="shared" si="38"/>
        <v>1253.0534730865227</v>
      </c>
    </row>
    <row r="136" spans="1:28" x14ac:dyDescent="0.3">
      <c r="C136" s="2" t="s">
        <v>31</v>
      </c>
      <c r="D136" s="6">
        <f>SUM(D132:D135)</f>
        <v>174</v>
      </c>
      <c r="E136" s="6">
        <f t="shared" ref="E136:M136" si="40">SUM(E132:E135)</f>
        <v>167</v>
      </c>
      <c r="F136" s="6">
        <f t="shared" si="40"/>
        <v>167</v>
      </c>
      <c r="G136" s="6">
        <f t="shared" si="40"/>
        <v>142</v>
      </c>
      <c r="H136" s="6">
        <f t="shared" si="40"/>
        <v>196</v>
      </c>
      <c r="I136" s="6">
        <f t="shared" si="40"/>
        <v>2707</v>
      </c>
      <c r="J136" s="6">
        <f t="shared" si="40"/>
        <v>3300</v>
      </c>
      <c r="K136" s="6">
        <f t="shared" si="40"/>
        <v>2923</v>
      </c>
      <c r="L136" s="6">
        <f t="shared" si="40"/>
        <v>2554</v>
      </c>
      <c r="M136" s="6">
        <f t="shared" si="40"/>
        <v>3627</v>
      </c>
      <c r="N136" s="6">
        <f>SUM(N132:N135)</f>
        <v>2005015.9920926578</v>
      </c>
      <c r="O136" s="6">
        <f t="shared" ref="O136:R136" si="41">SUM(O132:O135)</f>
        <v>2679421.4919882566</v>
      </c>
      <c r="P136" s="6">
        <f t="shared" si="41"/>
        <v>2351552.0767063531</v>
      </c>
      <c r="Q136" s="6">
        <f t="shared" si="41"/>
        <v>1866715.6910729166</v>
      </c>
      <c r="R136" s="6">
        <f t="shared" si="41"/>
        <v>2933708.7364988727</v>
      </c>
      <c r="S136" s="6">
        <f t="shared" si="39"/>
        <v>11523.080414325619</v>
      </c>
      <c r="T136" s="6">
        <f t="shared" si="39"/>
        <v>16044.440071785968</v>
      </c>
      <c r="U136" s="6">
        <f t="shared" si="39"/>
        <v>14081.150159918283</v>
      </c>
      <c r="V136" s="6">
        <f t="shared" si="39"/>
        <v>13145.885148400821</v>
      </c>
      <c r="W136" s="6">
        <f t="shared" si="39"/>
        <v>14967.901716830984</v>
      </c>
      <c r="X136" s="6">
        <f t="shared" si="38"/>
        <v>740.67823867479046</v>
      </c>
      <c r="Y136" s="6">
        <f t="shared" si="38"/>
        <v>811.94590666310808</v>
      </c>
      <c r="Z136" s="6">
        <f t="shared" si="38"/>
        <v>804.49951307093841</v>
      </c>
      <c r="AA136" s="6">
        <f t="shared" si="38"/>
        <v>730.89886103089918</v>
      </c>
      <c r="AB136" s="6">
        <f t="shared" si="38"/>
        <v>808.85269823514545</v>
      </c>
    </row>
    <row r="137" spans="1:28" x14ac:dyDescent="0.3">
      <c r="C137" s="2" t="s">
        <v>32</v>
      </c>
      <c r="D137" s="13">
        <f>SUM(D132:D135)/SUM(D130:D135)</f>
        <v>0.60207612456747406</v>
      </c>
      <c r="E137" s="13">
        <f t="shared" ref="E137:N137" si="42">SUM(E132:E135)/SUM(E130:E135)</f>
        <v>0.71063829787234045</v>
      </c>
      <c r="F137" s="13">
        <f t="shared" si="42"/>
        <v>0.75909090909090904</v>
      </c>
      <c r="G137" s="13">
        <f t="shared" si="42"/>
        <v>0.76756756756756761</v>
      </c>
      <c r="H137" s="13">
        <f t="shared" si="42"/>
        <v>0.85217391304347823</v>
      </c>
      <c r="I137" s="13">
        <f t="shared" si="42"/>
        <v>0.63604323308270672</v>
      </c>
      <c r="J137" s="13">
        <f t="shared" si="42"/>
        <v>0.8</v>
      </c>
      <c r="K137" s="13">
        <f t="shared" si="42"/>
        <v>0.82291666666666663</v>
      </c>
      <c r="L137" s="13">
        <f t="shared" si="42"/>
        <v>0.84234828496042213</v>
      </c>
      <c r="M137" s="13">
        <f t="shared" si="42"/>
        <v>0.89755011135857465</v>
      </c>
      <c r="N137" s="13">
        <f t="shared" si="42"/>
        <v>0.8879311850356183</v>
      </c>
      <c r="O137" s="13">
        <f t="shared" ref="O137:R137" si="43">SUM(O132:O135)/SUM(O130:O135)</f>
        <v>0.95063918783331225</v>
      </c>
      <c r="P137" s="13">
        <f t="shared" si="43"/>
        <v>0.94750550922082122</v>
      </c>
      <c r="Q137" s="13">
        <f t="shared" si="43"/>
        <v>0.96528896293355371</v>
      </c>
      <c r="R137" s="13">
        <f t="shared" si="43"/>
        <v>0.97721144166586593</v>
      </c>
      <c r="S137" s="13"/>
      <c r="T137" s="13"/>
      <c r="U137" s="13"/>
      <c r="V137" s="13"/>
      <c r="W137" s="13"/>
      <c r="X137" s="13"/>
    </row>
    <row r="138" spans="1:28" x14ac:dyDescent="0.3">
      <c r="C138" s="2" t="s">
        <v>33</v>
      </c>
      <c r="D138" s="13">
        <f>D132/(SUM(D130:D135))</f>
        <v>0.23183391003460208</v>
      </c>
      <c r="E138" s="13">
        <f t="shared" ref="E138:N138" si="44">E132/(SUM(E130:E135))</f>
        <v>0.26382978723404255</v>
      </c>
      <c r="F138" s="13">
        <f t="shared" si="44"/>
        <v>0.29090909090909089</v>
      </c>
      <c r="G138" s="13">
        <f t="shared" si="44"/>
        <v>0.3783783783783784</v>
      </c>
      <c r="H138" s="13">
        <f t="shared" si="44"/>
        <v>0.36521739130434783</v>
      </c>
      <c r="I138" s="13">
        <f t="shared" si="44"/>
        <v>0.29158834586466165</v>
      </c>
      <c r="J138" s="13">
        <f t="shared" si="44"/>
        <v>0.32848484848484849</v>
      </c>
      <c r="K138" s="13">
        <f t="shared" si="44"/>
        <v>0.39358108108108109</v>
      </c>
      <c r="L138" s="13">
        <f t="shared" si="44"/>
        <v>0.50296833773087068</v>
      </c>
      <c r="M138" s="13">
        <f t="shared" si="44"/>
        <v>0.42044048502845832</v>
      </c>
      <c r="N138" s="13">
        <f t="shared" si="44"/>
        <v>0.28811633176911872</v>
      </c>
      <c r="O138" s="13">
        <f t="shared" ref="O138:R138" si="45">O132/(SUM(O130:O135))</f>
        <v>0.26680923131176415</v>
      </c>
      <c r="P138" s="13">
        <f t="shared" si="45"/>
        <v>0.30963729822372887</v>
      </c>
      <c r="Q138" s="13">
        <f t="shared" si="45"/>
        <v>0.42915964090010078</v>
      </c>
      <c r="R138" s="13">
        <f t="shared" si="45"/>
        <v>0.32810674530903639</v>
      </c>
      <c r="S138" s="13"/>
      <c r="T138" s="13"/>
      <c r="U138" s="13"/>
      <c r="V138" s="13"/>
      <c r="W138" s="13"/>
      <c r="X138" s="13"/>
    </row>
    <row r="139" spans="1:28" x14ac:dyDescent="0.3">
      <c r="C139" s="2" t="s">
        <v>49</v>
      </c>
      <c r="D139" s="13">
        <f>D133/D129</f>
        <v>0.19377162629757785</v>
      </c>
      <c r="E139" s="13">
        <f t="shared" ref="E139:R139" si="46">E133/E129</f>
        <v>0.31063829787234043</v>
      </c>
      <c r="F139" s="13">
        <f t="shared" si="46"/>
        <v>0.25</v>
      </c>
      <c r="G139" s="13">
        <f t="shared" si="46"/>
        <v>0.21621621621621623</v>
      </c>
      <c r="H139" s="13">
        <f t="shared" si="46"/>
        <v>0.31304347826086959</v>
      </c>
      <c r="I139" s="13">
        <f t="shared" si="46"/>
        <v>0.30004699248120303</v>
      </c>
      <c r="J139" s="13">
        <f t="shared" si="46"/>
        <v>0.43733333333333335</v>
      </c>
      <c r="K139" s="13">
        <f t="shared" si="46"/>
        <v>0.37105855855855857</v>
      </c>
      <c r="L139" s="13">
        <f t="shared" si="46"/>
        <v>0.29551451187335093</v>
      </c>
      <c r="M139" s="13">
        <f t="shared" si="46"/>
        <v>0.42637960900767136</v>
      </c>
      <c r="N139" s="13">
        <f t="shared" si="46"/>
        <v>0.54986705485824983</v>
      </c>
      <c r="O139" s="13">
        <f t="shared" si="46"/>
        <v>0.6568979765483669</v>
      </c>
      <c r="P139" s="13">
        <f t="shared" si="46"/>
        <v>0.59445735445160874</v>
      </c>
      <c r="Q139" s="13">
        <f t="shared" si="46"/>
        <v>0.50412297088316882</v>
      </c>
      <c r="R139" s="13">
        <f t="shared" si="46"/>
        <v>0.61743325370167024</v>
      </c>
      <c r="S139" s="13"/>
      <c r="T139" s="13"/>
      <c r="U139" s="13"/>
      <c r="V139" s="13"/>
      <c r="W139" s="13"/>
      <c r="X139" s="13"/>
    </row>
    <row r="140" spans="1:28" x14ac:dyDescent="0.3">
      <c r="B140" s="18" t="s">
        <v>41</v>
      </c>
      <c r="C140" s="2" t="s">
        <v>24</v>
      </c>
      <c r="D140" s="2">
        <v>501</v>
      </c>
      <c r="E140" s="2">
        <v>411</v>
      </c>
      <c r="F140" s="2">
        <v>409</v>
      </c>
      <c r="G140" s="2">
        <v>326</v>
      </c>
      <c r="H140" s="2">
        <v>310</v>
      </c>
      <c r="I140" s="2">
        <v>8081</v>
      </c>
      <c r="J140" s="2">
        <v>6505</v>
      </c>
      <c r="K140" s="2">
        <v>6515</v>
      </c>
      <c r="L140" s="2">
        <v>5258</v>
      </c>
      <c r="M140" s="2">
        <v>4909</v>
      </c>
      <c r="N140" s="6">
        <v>3065352.605500997</v>
      </c>
      <c r="O140" s="6">
        <v>2900071.957614711</v>
      </c>
      <c r="P140" s="6">
        <v>3254381.9294626061</v>
      </c>
      <c r="Q140" s="6">
        <v>2619650.0970366457</v>
      </c>
      <c r="R140" s="6">
        <v>2764989.6052741017</v>
      </c>
      <c r="S140" s="6">
        <f>N140/D140</f>
        <v>6118.4682744530883</v>
      </c>
      <c r="T140" s="6">
        <f>O140/E140</f>
        <v>7056.1361499141385</v>
      </c>
      <c r="U140" s="6">
        <f>P140/F140</f>
        <v>7956.9240329159074</v>
      </c>
      <c r="V140" s="6">
        <f>Q140/G140</f>
        <v>8035.7364939774407</v>
      </c>
      <c r="W140" s="6">
        <f>R140/H140</f>
        <v>8919.3213073358129</v>
      </c>
      <c r="X140" s="6">
        <f t="shared" ref="X140:AB147" si="47">N140/I140</f>
        <v>379.32837588182122</v>
      </c>
      <c r="Y140" s="6">
        <f t="shared" si="47"/>
        <v>445.82197657412928</v>
      </c>
      <c r="Z140" s="6">
        <f t="shared" si="47"/>
        <v>499.52140129894184</v>
      </c>
      <c r="AA140" s="6">
        <f t="shared" si="47"/>
        <v>498.22177577722437</v>
      </c>
      <c r="AB140" s="6">
        <f t="shared" si="47"/>
        <v>563.24905383461021</v>
      </c>
    </row>
    <row r="141" spans="1:28" x14ac:dyDescent="0.3">
      <c r="C141" s="2" t="s">
        <v>25</v>
      </c>
      <c r="D141" s="2">
        <v>114</v>
      </c>
      <c r="E141" s="2">
        <v>67</v>
      </c>
      <c r="F141" s="2">
        <v>43</v>
      </c>
      <c r="G141" s="2">
        <v>35</v>
      </c>
      <c r="H141" s="2">
        <v>26</v>
      </c>
      <c r="I141" s="2">
        <v>1981</v>
      </c>
      <c r="J141" s="2">
        <v>1097</v>
      </c>
      <c r="K141" s="2">
        <v>689</v>
      </c>
      <c r="L141" s="2">
        <v>469</v>
      </c>
      <c r="M141" s="2">
        <v>241</v>
      </c>
      <c r="N141" s="6">
        <v>98133.563119345112</v>
      </c>
      <c r="O141" s="6">
        <v>59829.86098829189</v>
      </c>
      <c r="P141" s="6">
        <v>36030.173589021171</v>
      </c>
      <c r="Q141" s="6">
        <v>24058.679706601466</v>
      </c>
      <c r="R141" s="6">
        <v>13113.003686284481</v>
      </c>
      <c r="S141" s="6">
        <f t="shared" ref="S141:W147" si="48">N141/D141</f>
        <v>860.82072911706234</v>
      </c>
      <c r="T141" s="6">
        <f t="shared" si="48"/>
        <v>892.98299982525214</v>
      </c>
      <c r="U141" s="6">
        <f t="shared" si="48"/>
        <v>837.91101369816681</v>
      </c>
      <c r="V141" s="6">
        <f t="shared" si="48"/>
        <v>687.39084876004188</v>
      </c>
      <c r="W141" s="6">
        <f t="shared" si="48"/>
        <v>504.3462956263262</v>
      </c>
      <c r="X141" s="6">
        <f t="shared" si="47"/>
        <v>49.537386733642158</v>
      </c>
      <c r="Y141" s="6">
        <f t="shared" si="47"/>
        <v>54.539526880849486</v>
      </c>
      <c r="Z141" s="6">
        <f t="shared" si="47"/>
        <v>52.29343046302057</v>
      </c>
      <c r="AA141" s="6">
        <f t="shared" si="47"/>
        <v>51.297824534331482</v>
      </c>
      <c r="AB141" s="6">
        <f t="shared" si="47"/>
        <v>54.410803677528968</v>
      </c>
    </row>
    <row r="142" spans="1:28" x14ac:dyDescent="0.3">
      <c r="C142" s="2" t="s">
        <v>26</v>
      </c>
      <c r="D142" s="2">
        <v>101</v>
      </c>
      <c r="E142" s="2">
        <v>85</v>
      </c>
      <c r="F142" s="2">
        <v>62</v>
      </c>
      <c r="G142" s="2">
        <v>43</v>
      </c>
      <c r="H142" s="2">
        <v>41</v>
      </c>
      <c r="I142" s="2">
        <v>1631</v>
      </c>
      <c r="J142" s="2">
        <v>1337</v>
      </c>
      <c r="K142" s="2">
        <v>973</v>
      </c>
      <c r="L142" s="2">
        <v>837</v>
      </c>
      <c r="M142" s="2">
        <v>557</v>
      </c>
      <c r="N142" s="6">
        <v>369489.87505385611</v>
      </c>
      <c r="O142" s="6">
        <v>316019.06547345337</v>
      </c>
      <c r="P142" s="6">
        <v>233402.70835226757</v>
      </c>
      <c r="Q142" s="6">
        <v>180826.14850083643</v>
      </c>
      <c r="R142" s="6">
        <v>121764.33201982967</v>
      </c>
      <c r="S142" s="6">
        <f t="shared" si="48"/>
        <v>3658.3155945926346</v>
      </c>
      <c r="T142" s="6">
        <f t="shared" si="48"/>
        <v>3717.8713585112164</v>
      </c>
      <c r="U142" s="6">
        <f t="shared" si="48"/>
        <v>3764.5598121333478</v>
      </c>
      <c r="V142" s="6">
        <f t="shared" si="48"/>
        <v>4205.2592674613124</v>
      </c>
      <c r="W142" s="6">
        <f t="shared" si="48"/>
        <v>2969.8617565812115</v>
      </c>
      <c r="X142" s="6">
        <f t="shared" si="47"/>
        <v>226.54192216668062</v>
      </c>
      <c r="Y142" s="6">
        <f t="shared" si="47"/>
        <v>236.36429728754928</v>
      </c>
      <c r="Z142" s="6">
        <f t="shared" si="47"/>
        <v>239.8794535994528</v>
      </c>
      <c r="AA142" s="6">
        <f t="shared" si="47"/>
        <v>216.04079868678187</v>
      </c>
      <c r="AB142" s="6">
        <f t="shared" si="47"/>
        <v>218.60741834798864</v>
      </c>
    </row>
    <row r="143" spans="1:28" x14ac:dyDescent="0.3">
      <c r="C143" s="2" t="s">
        <v>27</v>
      </c>
      <c r="D143" s="2">
        <v>140</v>
      </c>
      <c r="E143" s="2">
        <v>132</v>
      </c>
      <c r="F143" s="2">
        <v>156</v>
      </c>
      <c r="G143" s="2">
        <v>129</v>
      </c>
      <c r="H143" s="2">
        <v>118</v>
      </c>
      <c r="I143" s="2">
        <v>2911</v>
      </c>
      <c r="J143" s="2">
        <v>2478</v>
      </c>
      <c r="K143" s="2">
        <v>3333</v>
      </c>
      <c r="L143" s="2">
        <v>2567</v>
      </c>
      <c r="M143" s="2">
        <v>2455</v>
      </c>
      <c r="N143" s="6">
        <v>1306708.3153813011</v>
      </c>
      <c r="O143" s="6">
        <v>1179448.020940186</v>
      </c>
      <c r="P143" s="6">
        <v>1676627.2834681452</v>
      </c>
      <c r="Q143" s="6">
        <v>1239398.6187963795</v>
      </c>
      <c r="R143" s="6">
        <v>1205496.3772721495</v>
      </c>
      <c r="S143" s="6">
        <f t="shared" si="48"/>
        <v>9333.630824152151</v>
      </c>
      <c r="T143" s="6">
        <f t="shared" si="48"/>
        <v>8935.2122798498931</v>
      </c>
      <c r="U143" s="6">
        <f t="shared" si="48"/>
        <v>10747.61079146247</v>
      </c>
      <c r="V143" s="6">
        <f t="shared" si="48"/>
        <v>9607.7412309796855</v>
      </c>
      <c r="W143" s="6">
        <f t="shared" si="48"/>
        <v>10216.070993831776</v>
      </c>
      <c r="X143" s="6">
        <f t="shared" si="47"/>
        <v>448.88640171119926</v>
      </c>
      <c r="Y143" s="6">
        <f t="shared" si="47"/>
        <v>475.96772435035751</v>
      </c>
      <c r="Z143" s="6">
        <f t="shared" si="47"/>
        <v>503.03848888933248</v>
      </c>
      <c r="AA143" s="6">
        <f t="shared" si="47"/>
        <v>482.81987487198268</v>
      </c>
      <c r="AB143" s="6">
        <f t="shared" si="47"/>
        <v>491.03722088478594</v>
      </c>
    </row>
    <row r="144" spans="1:28" x14ac:dyDescent="0.3">
      <c r="C144" s="2" t="s">
        <v>28</v>
      </c>
      <c r="D144" s="2">
        <v>44</v>
      </c>
      <c r="E144" s="2">
        <v>48</v>
      </c>
      <c r="F144" s="2">
        <v>45</v>
      </c>
      <c r="G144" s="2">
        <v>46</v>
      </c>
      <c r="H144" s="2">
        <v>55</v>
      </c>
      <c r="I144" s="2">
        <v>1181</v>
      </c>
      <c r="J144" s="2">
        <v>1279</v>
      </c>
      <c r="K144" s="2">
        <v>1061</v>
      </c>
      <c r="L144" s="2">
        <v>1111</v>
      </c>
      <c r="M144" s="2">
        <v>1394</v>
      </c>
      <c r="N144" s="6">
        <v>976927.18655751832</v>
      </c>
      <c r="O144" s="6">
        <v>1145359.2020091261</v>
      </c>
      <c r="P144" s="6">
        <v>979002.99918204127</v>
      </c>
      <c r="Q144" s="6">
        <v>991415.09029296949</v>
      </c>
      <c r="R144" s="6">
        <v>1274232.4477776366</v>
      </c>
      <c r="S144" s="6">
        <f t="shared" si="48"/>
        <v>22202.890603579963</v>
      </c>
      <c r="T144" s="6">
        <f t="shared" si="48"/>
        <v>23861.650041856792</v>
      </c>
      <c r="U144" s="6">
        <f t="shared" si="48"/>
        <v>21755.622204045361</v>
      </c>
      <c r="V144" s="6">
        <f t="shared" si="48"/>
        <v>21552.501962890641</v>
      </c>
      <c r="W144" s="6">
        <f t="shared" si="48"/>
        <v>23167.862686866119</v>
      </c>
      <c r="X144" s="6">
        <f t="shared" si="47"/>
        <v>827.20337557791561</v>
      </c>
      <c r="Y144" s="6">
        <f t="shared" si="47"/>
        <v>895.51149492503998</v>
      </c>
      <c r="Z144" s="6">
        <f t="shared" si="47"/>
        <v>922.71724710842716</v>
      </c>
      <c r="AA144" s="6">
        <f t="shared" si="47"/>
        <v>892.36281754542711</v>
      </c>
      <c r="AB144" s="6">
        <f t="shared" si="47"/>
        <v>914.08353499113093</v>
      </c>
    </row>
    <row r="145" spans="2:28" x14ac:dyDescent="0.3">
      <c r="C145" s="2" t="s">
        <v>29</v>
      </c>
      <c r="D145" s="2">
        <v>56</v>
      </c>
      <c r="E145" s="2">
        <v>59</v>
      </c>
      <c r="F145" s="2">
        <v>68</v>
      </c>
      <c r="G145" s="2">
        <v>53</v>
      </c>
      <c r="H145" s="2">
        <v>55</v>
      </c>
      <c r="I145" s="2">
        <v>266</v>
      </c>
      <c r="J145" s="2">
        <v>263</v>
      </c>
      <c r="K145" s="2">
        <v>366</v>
      </c>
      <c r="L145" s="2">
        <v>244</v>
      </c>
      <c r="M145" s="2">
        <v>218</v>
      </c>
      <c r="N145" s="6">
        <v>106476.51874192158</v>
      </c>
      <c r="O145" s="6">
        <v>107579.32156626933</v>
      </c>
      <c r="P145" s="6">
        <v>154242.47932382079</v>
      </c>
      <c r="Q145" s="6">
        <v>97561.875348517991</v>
      </c>
      <c r="R145" s="6">
        <v>85511.630863099024</v>
      </c>
      <c r="S145" s="6">
        <f t="shared" si="48"/>
        <v>1901.3664061057425</v>
      </c>
      <c r="T145" s="6">
        <f t="shared" si="48"/>
        <v>1823.3783316316835</v>
      </c>
      <c r="U145" s="6">
        <f t="shared" si="48"/>
        <v>2268.2717547620705</v>
      </c>
      <c r="V145" s="6">
        <f t="shared" si="48"/>
        <v>1840.7901009154339</v>
      </c>
      <c r="W145" s="6">
        <f t="shared" si="48"/>
        <v>1554.7569247836186</v>
      </c>
      <c r="X145" s="6">
        <f t="shared" si="47"/>
        <v>400.28766444331421</v>
      </c>
      <c r="Y145" s="6">
        <f t="shared" si="47"/>
        <v>409.04685006186054</v>
      </c>
      <c r="Z145" s="6">
        <f t="shared" si="47"/>
        <v>421.42753913612239</v>
      </c>
      <c r="AA145" s="6">
        <f t="shared" si="47"/>
        <v>399.84375142835245</v>
      </c>
      <c r="AB145" s="6">
        <f t="shared" si="47"/>
        <v>392.25518744540835</v>
      </c>
    </row>
    <row r="146" spans="2:28" x14ac:dyDescent="0.3">
      <c r="C146" s="2" t="s">
        <v>30</v>
      </c>
      <c r="D146" s="2">
        <v>46</v>
      </c>
      <c r="E146" s="2">
        <v>20</v>
      </c>
      <c r="F146" s="2">
        <v>35</v>
      </c>
      <c r="G146" s="2">
        <v>20</v>
      </c>
      <c r="H146" s="2">
        <v>15</v>
      </c>
      <c r="I146" s="2">
        <v>111</v>
      </c>
      <c r="J146" s="2">
        <v>51</v>
      </c>
      <c r="K146" s="2">
        <v>93</v>
      </c>
      <c r="L146" s="2">
        <v>30</v>
      </c>
      <c r="M146" s="2">
        <v>44</v>
      </c>
      <c r="N146" s="6">
        <v>207617.14664705444</v>
      </c>
      <c r="O146" s="6">
        <v>91836.486637384252</v>
      </c>
      <c r="P146" s="6">
        <v>175076.28554730976</v>
      </c>
      <c r="Q146" s="6">
        <v>86389.684391340488</v>
      </c>
      <c r="R146" s="6">
        <v>64871.813655102502</v>
      </c>
      <c r="S146" s="6">
        <f t="shared" si="48"/>
        <v>4513.4162314577052</v>
      </c>
      <c r="T146" s="6">
        <f t="shared" si="48"/>
        <v>4591.824331869213</v>
      </c>
      <c r="U146" s="6">
        <f t="shared" si="48"/>
        <v>5002.1795870659935</v>
      </c>
      <c r="V146" s="6">
        <f t="shared" si="48"/>
        <v>4319.4842195670244</v>
      </c>
      <c r="W146" s="6">
        <f t="shared" si="48"/>
        <v>4324.7875770068331</v>
      </c>
      <c r="X146" s="6">
        <f t="shared" si="47"/>
        <v>1870.424744568058</v>
      </c>
      <c r="Y146" s="6">
        <f t="shared" si="47"/>
        <v>1800.7154242624363</v>
      </c>
      <c r="Z146" s="6">
        <f t="shared" si="47"/>
        <v>1882.5407048097823</v>
      </c>
      <c r="AA146" s="6">
        <f t="shared" si="47"/>
        <v>2879.6561463780163</v>
      </c>
      <c r="AB146" s="6">
        <f t="shared" si="47"/>
        <v>1474.3594012523297</v>
      </c>
    </row>
    <row r="147" spans="2:28" x14ac:dyDescent="0.3">
      <c r="C147" s="2" t="s">
        <v>31</v>
      </c>
      <c r="D147" s="6">
        <f>SUM(D143:D146)</f>
        <v>286</v>
      </c>
      <c r="E147" s="6">
        <f t="shared" ref="E147:R147" si="49">SUM(E143:E146)</f>
        <v>259</v>
      </c>
      <c r="F147" s="6">
        <f t="shared" si="49"/>
        <v>304</v>
      </c>
      <c r="G147" s="6">
        <f t="shared" si="49"/>
        <v>248</v>
      </c>
      <c r="H147" s="6">
        <f t="shared" si="49"/>
        <v>243</v>
      </c>
      <c r="I147" s="6">
        <f t="shared" si="49"/>
        <v>4469</v>
      </c>
      <c r="J147" s="6">
        <f t="shared" si="49"/>
        <v>4071</v>
      </c>
      <c r="K147" s="6">
        <f t="shared" si="49"/>
        <v>4853</v>
      </c>
      <c r="L147" s="6">
        <f t="shared" si="49"/>
        <v>3952</v>
      </c>
      <c r="M147" s="6">
        <f t="shared" si="49"/>
        <v>4111</v>
      </c>
      <c r="N147" s="6">
        <f t="shared" si="49"/>
        <v>2597729.1673277952</v>
      </c>
      <c r="O147" s="6">
        <f t="shared" si="49"/>
        <v>2524223.0311529655</v>
      </c>
      <c r="P147" s="6">
        <f t="shared" si="49"/>
        <v>2984949.0475213169</v>
      </c>
      <c r="Q147" s="6">
        <f t="shared" si="49"/>
        <v>2414765.2688292079</v>
      </c>
      <c r="R147" s="6">
        <f t="shared" si="49"/>
        <v>2630112.2695679874</v>
      </c>
      <c r="S147" s="6">
        <f t="shared" si="48"/>
        <v>9082.9691165307522</v>
      </c>
      <c r="T147" s="6">
        <f t="shared" si="48"/>
        <v>9746.0348693164688</v>
      </c>
      <c r="U147" s="6">
        <f t="shared" si="48"/>
        <v>9818.9113405306471</v>
      </c>
      <c r="V147" s="6">
        <f t="shared" si="48"/>
        <v>9736.9567291500316</v>
      </c>
      <c r="W147" s="6">
        <f t="shared" si="48"/>
        <v>10823.507282172788</v>
      </c>
      <c r="X147" s="6">
        <f t="shared" si="47"/>
        <v>581.27750443674097</v>
      </c>
      <c r="Y147" s="6">
        <f t="shared" si="47"/>
        <v>620.04987255047047</v>
      </c>
      <c r="Z147" s="6">
        <f t="shared" si="47"/>
        <v>615.0729543625215</v>
      </c>
      <c r="AA147" s="6">
        <f t="shared" si="47"/>
        <v>611.02360041224892</v>
      </c>
      <c r="AB147" s="6">
        <f t="shared" si="47"/>
        <v>639.77432974166561</v>
      </c>
    </row>
    <row r="148" spans="2:28" x14ac:dyDescent="0.3">
      <c r="C148" s="2" t="s">
        <v>32</v>
      </c>
      <c r="D148" s="13">
        <f>SUM(D143:D146)/SUM(D141:D146)</f>
        <v>0.57085828343313372</v>
      </c>
      <c r="E148" s="13">
        <f t="shared" ref="E148:N148" si="50">SUM(E143:E146)/SUM(E141:E146)</f>
        <v>0.63017031630170317</v>
      </c>
      <c r="F148" s="13">
        <f t="shared" si="50"/>
        <v>0.74327628361858189</v>
      </c>
      <c r="G148" s="13">
        <f t="shared" si="50"/>
        <v>0.76073619631901845</v>
      </c>
      <c r="H148" s="13">
        <f t="shared" si="50"/>
        <v>0.78387096774193543</v>
      </c>
      <c r="I148" s="13">
        <f t="shared" si="50"/>
        <v>0.55302561564162855</v>
      </c>
      <c r="J148" s="13">
        <f t="shared" si="50"/>
        <v>0.62582628747117597</v>
      </c>
      <c r="K148" s="13">
        <f t="shared" si="50"/>
        <v>0.74489639293937071</v>
      </c>
      <c r="L148" s="13">
        <f t="shared" si="50"/>
        <v>0.7516165842525675</v>
      </c>
      <c r="M148" s="13">
        <f t="shared" si="50"/>
        <v>0.83744143410063154</v>
      </c>
      <c r="N148" s="13">
        <f t="shared" si="50"/>
        <v>0.84744872830159335</v>
      </c>
      <c r="O148" s="13">
        <f t="shared" ref="O148:R148" si="51">SUM(O143:O146)/SUM(O141:O146)</f>
        <v>0.87040013766731561</v>
      </c>
      <c r="P148" s="13">
        <f t="shared" si="51"/>
        <v>0.91720920046228871</v>
      </c>
      <c r="Q148" s="13">
        <f t="shared" si="51"/>
        <v>0.92178923878452157</v>
      </c>
      <c r="R148" s="13">
        <f t="shared" si="51"/>
        <v>0.95121958670338524</v>
      </c>
      <c r="S148" s="13"/>
      <c r="T148" s="13"/>
      <c r="U148" s="13"/>
      <c r="V148" s="13"/>
      <c r="W148" s="13"/>
      <c r="X148" s="13"/>
    </row>
    <row r="149" spans="2:28" x14ac:dyDescent="0.3">
      <c r="C149" s="2" t="s">
        <v>33</v>
      </c>
      <c r="D149" s="13">
        <f>D143/(SUM(D141:D146))</f>
        <v>0.27944111776447106</v>
      </c>
      <c r="E149" s="13">
        <f t="shared" ref="E149:N149" si="52">E143/(SUM(E141:E146))</f>
        <v>0.32116788321167883</v>
      </c>
      <c r="F149" s="13">
        <f t="shared" si="52"/>
        <v>0.38141809290953543</v>
      </c>
      <c r="G149" s="13">
        <f t="shared" si="52"/>
        <v>0.39570552147239263</v>
      </c>
      <c r="H149" s="13">
        <f t="shared" si="52"/>
        <v>0.38064516129032255</v>
      </c>
      <c r="I149" s="13">
        <f t="shared" si="52"/>
        <v>0.36022769459225346</v>
      </c>
      <c r="J149" s="13">
        <f t="shared" si="52"/>
        <v>0.38093774019984628</v>
      </c>
      <c r="K149" s="13">
        <f t="shared" si="52"/>
        <v>0.51158864159631623</v>
      </c>
      <c r="L149" s="13">
        <f t="shared" si="52"/>
        <v>0.4882084442753899</v>
      </c>
      <c r="M149" s="13">
        <f t="shared" si="52"/>
        <v>0.50010185373803218</v>
      </c>
      <c r="N149" s="13">
        <f t="shared" si="52"/>
        <v>0.42628319921053087</v>
      </c>
      <c r="O149" s="13">
        <f t="shared" ref="O149:R149" si="53">O143/(SUM(O141:O146))</f>
        <v>0.40669612277837203</v>
      </c>
      <c r="P149" s="13">
        <f t="shared" si="53"/>
        <v>0.51519069359661962</v>
      </c>
      <c r="Q149" s="13">
        <f t="shared" si="53"/>
        <v>0.4731160929463023</v>
      </c>
      <c r="R149" s="13">
        <f t="shared" si="53"/>
        <v>0.43598586228776981</v>
      </c>
      <c r="S149" s="13"/>
      <c r="T149" s="13"/>
      <c r="U149" s="13"/>
      <c r="V149" s="13"/>
      <c r="W149" s="13"/>
      <c r="X149" s="13"/>
    </row>
    <row r="150" spans="2:28" x14ac:dyDescent="0.3">
      <c r="C150" s="2" t="s">
        <v>49</v>
      </c>
      <c r="D150" s="13">
        <f>D144/D140</f>
        <v>8.7824351297405193E-2</v>
      </c>
      <c r="E150" s="13">
        <f t="shared" ref="E150:R150" si="54">E144/E140</f>
        <v>0.11678832116788321</v>
      </c>
      <c r="F150" s="13">
        <f t="shared" si="54"/>
        <v>0.1100244498777506</v>
      </c>
      <c r="G150" s="13">
        <f t="shared" si="54"/>
        <v>0.1411042944785276</v>
      </c>
      <c r="H150" s="13">
        <f t="shared" si="54"/>
        <v>0.17741935483870969</v>
      </c>
      <c r="I150" s="13">
        <f t="shared" si="54"/>
        <v>0.14614527904962257</v>
      </c>
      <c r="J150" s="13">
        <f t="shared" si="54"/>
        <v>0.19661798616448886</v>
      </c>
      <c r="K150" s="13">
        <f t="shared" si="54"/>
        <v>0.16285495011511897</v>
      </c>
      <c r="L150" s="13">
        <f t="shared" si="54"/>
        <v>0.21129707112970711</v>
      </c>
      <c r="M150" s="13">
        <f t="shared" si="54"/>
        <v>0.28396822163373397</v>
      </c>
      <c r="N150" s="13">
        <f t="shared" si="54"/>
        <v>0.31869977528991339</v>
      </c>
      <c r="O150" s="13">
        <f t="shared" si="54"/>
        <v>0.39494164929313547</v>
      </c>
      <c r="P150" s="13">
        <f t="shared" si="54"/>
        <v>0.30082609245058811</v>
      </c>
      <c r="Q150" s="13">
        <f t="shared" si="54"/>
        <v>0.37845324893368792</v>
      </c>
      <c r="R150" s="13">
        <f t="shared" si="54"/>
        <v>0.46084529408251357</v>
      </c>
      <c r="S150" s="13"/>
      <c r="T150" s="13"/>
      <c r="U150" s="13"/>
      <c r="V150" s="13"/>
      <c r="W150" s="13"/>
      <c r="X150" s="13"/>
    </row>
    <row r="151" spans="2:28" x14ac:dyDescent="0.3">
      <c r="B151" s="2" t="s">
        <v>42</v>
      </c>
      <c r="C151" s="2" t="s">
        <v>24</v>
      </c>
      <c r="D151" s="2">
        <v>1123</v>
      </c>
      <c r="E151" s="2">
        <v>1053</v>
      </c>
      <c r="F151" s="2">
        <v>1044</v>
      </c>
      <c r="G151" s="2">
        <v>1001</v>
      </c>
      <c r="H151" s="2">
        <v>969</v>
      </c>
      <c r="I151" s="2">
        <v>19070</v>
      </c>
      <c r="J151" s="2">
        <v>17658</v>
      </c>
      <c r="K151" s="2">
        <v>17027</v>
      </c>
      <c r="L151" s="2">
        <v>16893</v>
      </c>
      <c r="M151" s="2">
        <v>16098</v>
      </c>
      <c r="N151" s="6">
        <v>5089593.9034545021</v>
      </c>
      <c r="O151" s="6">
        <v>5186842.9538140576</v>
      </c>
      <c r="P151" s="6">
        <v>6177138.204080075</v>
      </c>
      <c r="Q151" s="6">
        <v>6490774.5652319444</v>
      </c>
      <c r="R151" s="6">
        <v>6186203.3269893341</v>
      </c>
      <c r="S151" s="6">
        <f>N151/D151</f>
        <v>4532.140608597063</v>
      </c>
      <c r="T151" s="6">
        <f>O151/E151</f>
        <v>4925.7767842488674</v>
      </c>
      <c r="U151" s="6">
        <f>P151/F151</f>
        <v>5916.7990460537121</v>
      </c>
      <c r="V151" s="6">
        <f>Q151/G151</f>
        <v>6484.2902749569876</v>
      </c>
      <c r="W151" s="6">
        <f>R151/H151</f>
        <v>6384.1107605669085</v>
      </c>
      <c r="X151" s="6">
        <f t="shared" ref="X151:AB158" si="55">N151/I151</f>
        <v>266.89008408256433</v>
      </c>
      <c r="Y151" s="6">
        <f t="shared" si="55"/>
        <v>293.73898254695081</v>
      </c>
      <c r="Z151" s="6">
        <f t="shared" si="55"/>
        <v>362.78488307277121</v>
      </c>
      <c r="AA151" s="6">
        <f t="shared" si="55"/>
        <v>384.22864886236573</v>
      </c>
      <c r="AB151" s="6">
        <f t="shared" si="55"/>
        <v>384.28396862898086</v>
      </c>
    </row>
    <row r="152" spans="2:28" x14ac:dyDescent="0.3">
      <c r="C152" s="2" t="s">
        <v>25</v>
      </c>
      <c r="D152" s="2">
        <v>344</v>
      </c>
      <c r="E152" s="2">
        <v>340</v>
      </c>
      <c r="F152" s="2">
        <v>239</v>
      </c>
      <c r="G152" s="2">
        <v>184</v>
      </c>
      <c r="H152" s="2">
        <v>139</v>
      </c>
      <c r="I152" s="2">
        <v>5680</v>
      </c>
      <c r="J152" s="2">
        <v>5152</v>
      </c>
      <c r="K152" s="2">
        <v>3098</v>
      </c>
      <c r="L152" s="2">
        <v>2201</v>
      </c>
      <c r="M152" s="2">
        <v>1703</v>
      </c>
      <c r="N152" s="6">
        <v>274130.9780267126</v>
      </c>
      <c r="O152" s="6">
        <v>257275.1229174773</v>
      </c>
      <c r="P152" s="6">
        <v>160386.25829319278</v>
      </c>
      <c r="Q152" s="6">
        <v>107906.31836314502</v>
      </c>
      <c r="R152" s="6">
        <v>83583.746451421554</v>
      </c>
      <c r="S152" s="6">
        <f t="shared" ref="S152:W158" si="56">N152/D152</f>
        <v>796.89237798462966</v>
      </c>
      <c r="T152" s="6">
        <f t="shared" si="56"/>
        <v>756.69153799258027</v>
      </c>
      <c r="U152" s="6">
        <f t="shared" si="56"/>
        <v>671.07221043176889</v>
      </c>
      <c r="V152" s="6">
        <f t="shared" si="56"/>
        <v>586.44738240839683</v>
      </c>
      <c r="W152" s="6">
        <f t="shared" si="56"/>
        <v>601.32191691670187</v>
      </c>
      <c r="X152" s="6">
        <f t="shared" si="55"/>
        <v>48.262496131463486</v>
      </c>
      <c r="Y152" s="6">
        <f t="shared" si="55"/>
        <v>49.93694156006935</v>
      </c>
      <c r="Z152" s="6">
        <f t="shared" si="55"/>
        <v>51.770903257970552</v>
      </c>
      <c r="AA152" s="6">
        <f t="shared" si="55"/>
        <v>49.02604196417311</v>
      </c>
      <c r="AB152" s="6">
        <f t="shared" si="55"/>
        <v>49.080297387798915</v>
      </c>
    </row>
    <row r="153" spans="2:28" x14ac:dyDescent="0.3">
      <c r="C153" s="2" t="s">
        <v>26</v>
      </c>
      <c r="D153" s="2">
        <v>333</v>
      </c>
      <c r="E153" s="2">
        <v>288</v>
      </c>
      <c r="F153" s="2">
        <v>256</v>
      </c>
      <c r="G153" s="2">
        <v>214</v>
      </c>
      <c r="H153" s="2">
        <v>215</v>
      </c>
      <c r="I153" s="2">
        <v>6671</v>
      </c>
      <c r="J153" s="2">
        <v>5359</v>
      </c>
      <c r="K153" s="2">
        <v>4715</v>
      </c>
      <c r="L153" s="2">
        <v>3989</v>
      </c>
      <c r="M153" s="2">
        <v>4150</v>
      </c>
      <c r="N153" s="6">
        <v>1483807.8414476521</v>
      </c>
      <c r="O153" s="6">
        <v>1232537.7595415798</v>
      </c>
      <c r="P153" s="6">
        <v>1066479.1420521676</v>
      </c>
      <c r="Q153" s="6">
        <v>826971.21777549002</v>
      </c>
      <c r="R153" s="6">
        <v>827742.04482860898</v>
      </c>
      <c r="S153" s="6">
        <f t="shared" si="56"/>
        <v>4455.8794037467032</v>
      </c>
      <c r="T153" s="6">
        <f t="shared" si="56"/>
        <v>4279.6449984082628</v>
      </c>
      <c r="U153" s="6">
        <f t="shared" si="56"/>
        <v>4165.9341486412795</v>
      </c>
      <c r="V153" s="6">
        <f t="shared" si="56"/>
        <v>3864.3514849321964</v>
      </c>
      <c r="W153" s="6">
        <f t="shared" si="56"/>
        <v>3849.9629992028326</v>
      </c>
      <c r="X153" s="6">
        <f t="shared" si="55"/>
        <v>222.42659892784471</v>
      </c>
      <c r="Y153" s="6">
        <f t="shared" si="55"/>
        <v>229.99398386668776</v>
      </c>
      <c r="Z153" s="6">
        <f t="shared" si="55"/>
        <v>226.18857731753289</v>
      </c>
      <c r="AA153" s="6">
        <f t="shared" si="55"/>
        <v>207.31291496001253</v>
      </c>
      <c r="AB153" s="6">
        <f t="shared" si="55"/>
        <v>199.45591441653229</v>
      </c>
    </row>
    <row r="154" spans="2:28" x14ac:dyDescent="0.3">
      <c r="C154" s="2" t="s">
        <v>27</v>
      </c>
      <c r="D154" s="2">
        <v>290</v>
      </c>
      <c r="E154" s="2">
        <v>306</v>
      </c>
      <c r="F154" s="2">
        <v>407</v>
      </c>
      <c r="G154" s="2">
        <v>470</v>
      </c>
      <c r="H154" s="2">
        <v>482</v>
      </c>
      <c r="I154" s="2">
        <v>5967</v>
      </c>
      <c r="J154" s="2">
        <v>6304</v>
      </c>
      <c r="K154" s="2">
        <v>8455</v>
      </c>
      <c r="L154" s="2">
        <v>9767</v>
      </c>
      <c r="M154" s="2">
        <v>9300</v>
      </c>
      <c r="N154" s="6">
        <v>2671353.7268418786</v>
      </c>
      <c r="O154" s="6">
        <v>2958963.2485585939</v>
      </c>
      <c r="P154" s="6">
        <v>4222905.5712078521</v>
      </c>
      <c r="Q154" s="6">
        <v>4703078.9688156815</v>
      </c>
      <c r="R154" s="6">
        <v>4490186.0090674125</v>
      </c>
      <c r="S154" s="6">
        <f t="shared" si="56"/>
        <v>9211.5645753168228</v>
      </c>
      <c r="T154" s="6">
        <f t="shared" si="56"/>
        <v>9669.8145377731835</v>
      </c>
      <c r="U154" s="6">
        <f t="shared" si="56"/>
        <v>10375.689364147056</v>
      </c>
      <c r="V154" s="6">
        <f t="shared" si="56"/>
        <v>10006.550997480173</v>
      </c>
      <c r="W154" s="6">
        <f t="shared" si="56"/>
        <v>9315.7386080236774</v>
      </c>
      <c r="X154" s="6">
        <f t="shared" si="55"/>
        <v>447.68790461569944</v>
      </c>
      <c r="Y154" s="6">
        <f t="shared" si="55"/>
        <v>469.37868790586833</v>
      </c>
      <c r="Z154" s="6">
        <f t="shared" si="55"/>
        <v>499.45660215350114</v>
      </c>
      <c r="AA154" s="6">
        <f t="shared" si="55"/>
        <v>481.52748733650878</v>
      </c>
      <c r="AB154" s="6">
        <f t="shared" si="55"/>
        <v>482.81569989972178</v>
      </c>
    </row>
    <row r="155" spans="2:28" x14ac:dyDescent="0.3">
      <c r="C155" s="2" t="s">
        <v>28</v>
      </c>
      <c r="D155" s="2">
        <v>12</v>
      </c>
      <c r="E155" s="2">
        <v>21</v>
      </c>
      <c r="F155" s="2">
        <v>19</v>
      </c>
      <c r="G155" s="2">
        <v>32</v>
      </c>
      <c r="H155" s="2">
        <v>26</v>
      </c>
      <c r="I155" s="2">
        <v>244</v>
      </c>
      <c r="J155" s="2">
        <v>460</v>
      </c>
      <c r="K155" s="2">
        <v>367</v>
      </c>
      <c r="L155" s="2">
        <v>618</v>
      </c>
      <c r="M155" s="2">
        <v>583</v>
      </c>
      <c r="N155" s="6">
        <v>217020.2498922878</v>
      </c>
      <c r="O155" s="6">
        <v>404860.98829188925</v>
      </c>
      <c r="P155" s="6">
        <v>349631.00972462056</v>
      </c>
      <c r="Q155" s="6">
        <v>566899.15497790929</v>
      </c>
      <c r="R155" s="6">
        <v>501891.44527774252</v>
      </c>
      <c r="S155" s="6">
        <f t="shared" si="56"/>
        <v>18085.020824357318</v>
      </c>
      <c r="T155" s="6">
        <f t="shared" si="56"/>
        <v>19279.094680566155</v>
      </c>
      <c r="U155" s="6">
        <f t="shared" si="56"/>
        <v>18401.632090769504</v>
      </c>
      <c r="V155" s="6">
        <f t="shared" si="56"/>
        <v>17715.598593059665</v>
      </c>
      <c r="W155" s="6">
        <f t="shared" si="56"/>
        <v>19303.517126067021</v>
      </c>
      <c r="X155" s="6">
        <f t="shared" si="55"/>
        <v>889.42725365691717</v>
      </c>
      <c r="Y155" s="6">
        <f t="shared" si="55"/>
        <v>880.13258324323749</v>
      </c>
      <c r="Z155" s="6">
        <f t="shared" si="55"/>
        <v>952.67305102076443</v>
      </c>
      <c r="AA155" s="6">
        <f t="shared" si="55"/>
        <v>917.3125485079438</v>
      </c>
      <c r="AB155" s="6">
        <f t="shared" si="55"/>
        <v>860.87726462734565</v>
      </c>
    </row>
    <row r="156" spans="2:28" x14ac:dyDescent="0.3">
      <c r="C156" s="2" t="s">
        <v>29</v>
      </c>
      <c r="D156" s="2">
        <v>70</v>
      </c>
      <c r="E156" s="2">
        <v>44</v>
      </c>
      <c r="F156" s="2">
        <v>61</v>
      </c>
      <c r="G156" s="2">
        <v>48</v>
      </c>
      <c r="H156" s="2">
        <v>57</v>
      </c>
      <c r="I156" s="2">
        <v>350</v>
      </c>
      <c r="J156" s="2">
        <v>250</v>
      </c>
      <c r="K156" s="2">
        <v>259</v>
      </c>
      <c r="L156" s="2">
        <v>190</v>
      </c>
      <c r="M156" s="2">
        <v>234</v>
      </c>
      <c r="N156" s="6">
        <v>139345.10986643686</v>
      </c>
      <c r="O156" s="6">
        <v>106056.55972551378</v>
      </c>
      <c r="P156" s="6">
        <v>109312.91465963828</v>
      </c>
      <c r="Q156" s="6">
        <v>75884.69952387079</v>
      </c>
      <c r="R156" s="6">
        <v>92569.806364137126</v>
      </c>
      <c r="S156" s="6">
        <f t="shared" si="56"/>
        <v>1990.6444266633837</v>
      </c>
      <c r="T156" s="6">
        <f t="shared" si="56"/>
        <v>2410.3763573980405</v>
      </c>
      <c r="U156" s="6">
        <f t="shared" si="56"/>
        <v>1792.0149944202997</v>
      </c>
      <c r="V156" s="6">
        <f t="shared" si="56"/>
        <v>1580.9312400806414</v>
      </c>
      <c r="W156" s="6">
        <f t="shared" si="56"/>
        <v>1624.0316905988971</v>
      </c>
      <c r="X156" s="6">
        <f t="shared" si="55"/>
        <v>398.12888533267676</v>
      </c>
      <c r="Y156" s="6">
        <f t="shared" si="55"/>
        <v>424.22623890205512</v>
      </c>
      <c r="Z156" s="6">
        <f t="shared" si="55"/>
        <v>422.05758555844898</v>
      </c>
      <c r="AA156" s="6">
        <f t="shared" si="55"/>
        <v>399.39315538879362</v>
      </c>
      <c r="AB156" s="6">
        <f t="shared" si="55"/>
        <v>395.59746309460309</v>
      </c>
    </row>
    <row r="157" spans="2:28" x14ac:dyDescent="0.3">
      <c r="C157" s="2" t="s">
        <v>30</v>
      </c>
      <c r="D157" s="2">
        <v>74</v>
      </c>
      <c r="E157" s="2">
        <v>54</v>
      </c>
      <c r="F157" s="2">
        <v>62</v>
      </c>
      <c r="G157" s="2">
        <v>53</v>
      </c>
      <c r="H157" s="2">
        <v>50</v>
      </c>
      <c r="I157" s="2">
        <v>158</v>
      </c>
      <c r="J157" s="2">
        <v>133</v>
      </c>
      <c r="K157" s="2">
        <v>133</v>
      </c>
      <c r="L157" s="2">
        <v>128</v>
      </c>
      <c r="M157" s="2">
        <v>128</v>
      </c>
      <c r="N157" s="6">
        <v>303935.99737953395</v>
      </c>
      <c r="O157" s="6">
        <v>227149.27477900422</v>
      </c>
      <c r="P157" s="6">
        <v>268423.30814260343</v>
      </c>
      <c r="Q157" s="6">
        <v>210034.20577584766</v>
      </c>
      <c r="R157" s="6">
        <v>190230.2750000112</v>
      </c>
      <c r="S157" s="6">
        <f t="shared" si="56"/>
        <v>4107.2432078315396</v>
      </c>
      <c r="T157" s="6">
        <f t="shared" si="56"/>
        <v>4206.4680514630409</v>
      </c>
      <c r="U157" s="6">
        <f t="shared" si="56"/>
        <v>4329.4081958484421</v>
      </c>
      <c r="V157" s="6">
        <f t="shared" si="56"/>
        <v>3962.909542940522</v>
      </c>
      <c r="W157" s="6">
        <f t="shared" si="56"/>
        <v>3804.6055000002239</v>
      </c>
      <c r="X157" s="6">
        <f t="shared" si="55"/>
        <v>1923.6455530350249</v>
      </c>
      <c r="Y157" s="6">
        <f t="shared" si="55"/>
        <v>1707.8892840526632</v>
      </c>
      <c r="Z157" s="6">
        <f t="shared" si="55"/>
        <v>2018.2203619744619</v>
      </c>
      <c r="AA157" s="6">
        <f t="shared" si="55"/>
        <v>1640.8922326238098</v>
      </c>
      <c r="AB157" s="6">
        <f t="shared" si="55"/>
        <v>1486.1740234375875</v>
      </c>
    </row>
    <row r="158" spans="2:28" x14ac:dyDescent="0.3">
      <c r="C158" s="2" t="s">
        <v>31</v>
      </c>
      <c r="D158" s="6">
        <f>SUM(D154:D157)</f>
        <v>446</v>
      </c>
      <c r="E158" s="6">
        <f t="shared" ref="E158:R158" si="57">SUM(E154:E157)</f>
        <v>425</v>
      </c>
      <c r="F158" s="6">
        <f t="shared" si="57"/>
        <v>549</v>
      </c>
      <c r="G158" s="6">
        <f t="shared" si="57"/>
        <v>603</v>
      </c>
      <c r="H158" s="6">
        <f t="shared" si="57"/>
        <v>615</v>
      </c>
      <c r="I158" s="6">
        <f t="shared" si="57"/>
        <v>6719</v>
      </c>
      <c r="J158" s="6">
        <f t="shared" si="57"/>
        <v>7147</v>
      </c>
      <c r="K158" s="6">
        <f t="shared" si="57"/>
        <v>9214</v>
      </c>
      <c r="L158" s="6">
        <f t="shared" si="57"/>
        <v>10703</v>
      </c>
      <c r="M158" s="6">
        <f t="shared" si="57"/>
        <v>10245</v>
      </c>
      <c r="N158" s="6">
        <f t="shared" si="57"/>
        <v>3331655.0839801375</v>
      </c>
      <c r="O158" s="6">
        <f t="shared" si="57"/>
        <v>3697030.0713550011</v>
      </c>
      <c r="P158" s="6">
        <f t="shared" si="57"/>
        <v>4950272.8037347142</v>
      </c>
      <c r="Q158" s="6">
        <f t="shared" si="57"/>
        <v>5555897.0290933093</v>
      </c>
      <c r="R158" s="6">
        <f t="shared" si="57"/>
        <v>5274877.5357093029</v>
      </c>
      <c r="S158" s="6">
        <f t="shared" si="56"/>
        <v>7470.0786636325956</v>
      </c>
      <c r="T158" s="6">
        <f t="shared" si="56"/>
        <v>8698.8942855411788</v>
      </c>
      <c r="U158" s="6">
        <f t="shared" si="56"/>
        <v>9016.8903528865467</v>
      </c>
      <c r="V158" s="6">
        <f t="shared" si="56"/>
        <v>9213.759583902669</v>
      </c>
      <c r="W158" s="6">
        <f t="shared" si="56"/>
        <v>8577.0366434297612</v>
      </c>
      <c r="X158" s="6">
        <f t="shared" si="55"/>
        <v>495.85579460933735</v>
      </c>
      <c r="Y158" s="6">
        <f t="shared" si="55"/>
        <v>517.28418516230602</v>
      </c>
      <c r="Z158" s="6">
        <f t="shared" si="55"/>
        <v>537.25556801983009</v>
      </c>
      <c r="AA158" s="6">
        <f t="shared" si="55"/>
        <v>519.09717173627109</v>
      </c>
      <c r="AB158" s="6">
        <f t="shared" si="55"/>
        <v>514.87335634058593</v>
      </c>
    </row>
    <row r="159" spans="2:28" x14ac:dyDescent="0.3">
      <c r="C159" s="2" t="s">
        <v>32</v>
      </c>
      <c r="D159" s="13">
        <f>SUM(D154:D157)/SUM(D152:D157)</f>
        <v>0.39715048975957257</v>
      </c>
      <c r="E159" s="13">
        <f t="shared" ref="E159:N159" si="58">SUM(E154:E157)/SUM(E152:E157)</f>
        <v>0.40360873694207028</v>
      </c>
      <c r="F159" s="13">
        <f t="shared" si="58"/>
        <v>0.52586206896551724</v>
      </c>
      <c r="G159" s="13">
        <f t="shared" si="58"/>
        <v>0.60239760239760243</v>
      </c>
      <c r="H159" s="13">
        <f t="shared" si="58"/>
        <v>0.6346749226006192</v>
      </c>
      <c r="I159" s="13">
        <f t="shared" si="58"/>
        <v>0.35233350812794967</v>
      </c>
      <c r="J159" s="13">
        <f t="shared" si="58"/>
        <v>0.40474572431758976</v>
      </c>
      <c r="K159" s="13">
        <f t="shared" si="58"/>
        <v>0.54114054149292301</v>
      </c>
      <c r="L159" s="13">
        <f t="shared" si="58"/>
        <v>0.63357603741194579</v>
      </c>
      <c r="M159" s="13">
        <f t="shared" si="58"/>
        <v>0.63641446142377933</v>
      </c>
      <c r="N159" s="13">
        <f t="shared" si="58"/>
        <v>0.65460135861110957</v>
      </c>
      <c r="O159" s="13">
        <f t="shared" ref="O159:R159" si="59">SUM(O154:O157)/SUM(O152:O157)</f>
        <v>0.71277077487693197</v>
      </c>
      <c r="P159" s="13">
        <f t="shared" si="59"/>
        <v>0.80138611767905721</v>
      </c>
      <c r="Q159" s="13">
        <f t="shared" si="59"/>
        <v>0.85596826284087291</v>
      </c>
      <c r="R159" s="13">
        <f t="shared" si="59"/>
        <v>0.85268415163399591</v>
      </c>
      <c r="S159" s="13"/>
      <c r="T159" s="13"/>
      <c r="U159" s="13"/>
      <c r="V159" s="13"/>
      <c r="W159" s="13"/>
      <c r="X159" s="13"/>
    </row>
    <row r="160" spans="2:28" x14ac:dyDescent="0.3">
      <c r="C160" s="2" t="s">
        <v>33</v>
      </c>
      <c r="D160" s="13">
        <f>D154/(SUM(D152:D157))</f>
        <v>0.25823686553873554</v>
      </c>
      <c r="E160" s="13">
        <f t="shared" ref="E160:N160" si="60">E154/(SUM(E152:E157))</f>
        <v>0.29059829059829062</v>
      </c>
      <c r="F160" s="13">
        <f t="shared" si="60"/>
        <v>0.38984674329501917</v>
      </c>
      <c r="G160" s="13">
        <f t="shared" si="60"/>
        <v>0.46953046953046951</v>
      </c>
      <c r="H160" s="13">
        <f t="shared" si="60"/>
        <v>0.49742002063983487</v>
      </c>
      <c r="I160" s="13">
        <f t="shared" si="60"/>
        <v>0.31289984268484533</v>
      </c>
      <c r="J160" s="13">
        <f t="shared" si="60"/>
        <v>0.35700532336617963</v>
      </c>
      <c r="K160" s="13">
        <f t="shared" si="60"/>
        <v>0.49656428026076233</v>
      </c>
      <c r="L160" s="13">
        <f t="shared" si="60"/>
        <v>0.57816847214822709</v>
      </c>
      <c r="M160" s="13">
        <f t="shared" si="60"/>
        <v>0.57771151695862843</v>
      </c>
      <c r="N160" s="13">
        <f t="shared" si="60"/>
        <v>0.52486579037842851</v>
      </c>
      <c r="O160" s="13">
        <f t="shared" ref="O160:R160" si="61">O154/(SUM(O152:O157))</f>
        <v>0.57047480999646805</v>
      </c>
      <c r="P160" s="13">
        <f t="shared" si="61"/>
        <v>0.68363462685982523</v>
      </c>
      <c r="Q160" s="13">
        <f t="shared" si="61"/>
        <v>0.72457900386925844</v>
      </c>
      <c r="R160" s="13">
        <f t="shared" si="61"/>
        <v>0.7258387368998217</v>
      </c>
      <c r="S160" s="13"/>
      <c r="T160" s="13"/>
      <c r="U160" s="13"/>
      <c r="V160" s="13"/>
      <c r="W160" s="13"/>
      <c r="X160" s="13"/>
    </row>
    <row r="161" spans="2:28" x14ac:dyDescent="0.3">
      <c r="C161" s="2" t="s">
        <v>49</v>
      </c>
      <c r="D161" s="13">
        <f>D155/D151</f>
        <v>1.068566340160285E-2</v>
      </c>
      <c r="E161" s="13">
        <f t="shared" ref="E161:R161" si="62">E155/E151</f>
        <v>1.9943019943019943E-2</v>
      </c>
      <c r="F161" s="13">
        <f t="shared" si="62"/>
        <v>1.8199233716475097E-2</v>
      </c>
      <c r="G161" s="13">
        <f t="shared" si="62"/>
        <v>3.1968031968031968E-2</v>
      </c>
      <c r="H161" s="13">
        <f t="shared" si="62"/>
        <v>2.6831785345717233E-2</v>
      </c>
      <c r="I161" s="13">
        <f t="shared" si="62"/>
        <v>1.2794965915049817E-2</v>
      </c>
      <c r="J161" s="13">
        <f t="shared" si="62"/>
        <v>2.6050515347151432E-2</v>
      </c>
      <c r="K161" s="13">
        <f t="shared" si="62"/>
        <v>2.1554002466670583E-2</v>
      </c>
      <c r="L161" s="13">
        <f t="shared" si="62"/>
        <v>3.6583200142070678E-2</v>
      </c>
      <c r="M161" s="13">
        <f t="shared" si="62"/>
        <v>3.6215678966331225E-2</v>
      </c>
      <c r="N161" s="13">
        <f t="shared" si="62"/>
        <v>4.2639993290032013E-2</v>
      </c>
      <c r="O161" s="13">
        <f t="shared" si="62"/>
        <v>7.8055378174537088E-2</v>
      </c>
      <c r="P161" s="13">
        <f t="shared" si="62"/>
        <v>5.6600807392278359E-2</v>
      </c>
      <c r="Q161" s="13">
        <f t="shared" si="62"/>
        <v>8.7339214955103203E-2</v>
      </c>
      <c r="R161" s="13">
        <f t="shared" si="62"/>
        <v>8.1130770967077173E-2</v>
      </c>
      <c r="S161" s="13"/>
      <c r="T161" s="13"/>
      <c r="U161" s="13"/>
      <c r="V161" s="13"/>
      <c r="W161" s="13"/>
      <c r="X161" s="13"/>
    </row>
    <row r="162" spans="2:28" x14ac:dyDescent="0.3">
      <c r="B162" s="2" t="s">
        <v>43</v>
      </c>
      <c r="C162" s="2" t="s">
        <v>24</v>
      </c>
      <c r="D162" s="2">
        <v>5768</v>
      </c>
      <c r="E162" s="2">
        <v>5294</v>
      </c>
      <c r="F162" s="2">
        <v>5070</v>
      </c>
      <c r="G162" s="2">
        <v>4612</v>
      </c>
      <c r="H162" s="2">
        <v>4458</v>
      </c>
      <c r="I162" s="2">
        <v>107678</v>
      </c>
      <c r="J162" s="2">
        <v>95260</v>
      </c>
      <c r="K162" s="2">
        <v>88815</v>
      </c>
      <c r="L162" s="2">
        <v>81927</v>
      </c>
      <c r="M162" s="2">
        <v>77106</v>
      </c>
      <c r="N162" s="6">
        <v>20842926.217316877</v>
      </c>
      <c r="O162" s="6">
        <v>22120747.829047434</v>
      </c>
      <c r="P162" s="6">
        <v>26752599.654194131</v>
      </c>
      <c r="Q162" s="6">
        <v>26031292.977719463</v>
      </c>
      <c r="R162" s="6">
        <v>26747224.072238836</v>
      </c>
      <c r="S162" s="6">
        <f>N162/D162</f>
        <v>3613.5447672185987</v>
      </c>
      <c r="T162" s="6">
        <f>O162/E162</f>
        <v>4178.4563334052573</v>
      </c>
      <c r="U162" s="6">
        <f>P162/F162</f>
        <v>5276.6468745945031</v>
      </c>
      <c r="V162" s="6">
        <f>Q162/G162</f>
        <v>5644.2525970770739</v>
      </c>
      <c r="W162" s="6">
        <f>R162/H162</f>
        <v>5999.8259471150377</v>
      </c>
      <c r="X162" s="6">
        <f t="shared" ref="X162:AB169" si="63">N162/I162</f>
        <v>193.56717451398501</v>
      </c>
      <c r="Y162" s="6">
        <f t="shared" si="63"/>
        <v>232.21444288313495</v>
      </c>
      <c r="Z162" s="6">
        <f t="shared" si="63"/>
        <v>301.21713285136667</v>
      </c>
      <c r="AA162" s="6">
        <f t="shared" si="63"/>
        <v>317.7376564224183</v>
      </c>
      <c r="AB162" s="6">
        <f t="shared" si="63"/>
        <v>346.88901087125305</v>
      </c>
    </row>
    <row r="163" spans="2:28" x14ac:dyDescent="0.3">
      <c r="C163" s="2" t="s">
        <v>25</v>
      </c>
      <c r="D163" s="2">
        <v>2561</v>
      </c>
      <c r="E163" s="2">
        <v>2050</v>
      </c>
      <c r="F163" s="2">
        <v>1397</v>
      </c>
      <c r="G163" s="2">
        <v>970</v>
      </c>
      <c r="H163" s="2">
        <v>808</v>
      </c>
      <c r="I163" s="2">
        <v>46423</v>
      </c>
      <c r="J163" s="2">
        <v>32225</v>
      </c>
      <c r="K163" s="2">
        <v>18702</v>
      </c>
      <c r="L163" s="2">
        <v>12107</v>
      </c>
      <c r="M163" s="2">
        <v>8529</v>
      </c>
      <c r="N163" s="6">
        <v>2104587.6777251181</v>
      </c>
      <c r="O163" s="6">
        <v>1560090.7290155992</v>
      </c>
      <c r="P163" s="6">
        <v>953979.82368444966</v>
      </c>
      <c r="Q163" s="6">
        <v>583549.09278085188</v>
      </c>
      <c r="R163" s="6">
        <v>419497.47892038478</v>
      </c>
      <c r="S163" s="6">
        <f t="shared" ref="S163:W169" si="64">N163/D163</f>
        <v>821.78355241121369</v>
      </c>
      <c r="T163" s="6">
        <f t="shared" si="64"/>
        <v>761.0198678124874</v>
      </c>
      <c r="U163" s="6">
        <f t="shared" si="64"/>
        <v>682.87746863596965</v>
      </c>
      <c r="V163" s="6">
        <f t="shared" si="64"/>
        <v>601.59700286685757</v>
      </c>
      <c r="W163" s="6">
        <f t="shared" si="64"/>
        <v>519.18004816879306</v>
      </c>
      <c r="X163" s="6">
        <f t="shared" si="63"/>
        <v>45.335020953516967</v>
      </c>
      <c r="Y163" s="6">
        <f t="shared" si="63"/>
        <v>48.412435345712929</v>
      </c>
      <c r="Z163" s="6">
        <f t="shared" si="63"/>
        <v>51.0095082710111</v>
      </c>
      <c r="AA163" s="6">
        <f t="shared" si="63"/>
        <v>48.199313849909295</v>
      </c>
      <c r="AB163" s="6">
        <f t="shared" si="63"/>
        <v>49.184837486268584</v>
      </c>
    </row>
    <row r="164" spans="2:28" x14ac:dyDescent="0.3">
      <c r="C164" s="2" t="s">
        <v>26</v>
      </c>
      <c r="D164" s="2">
        <v>2027</v>
      </c>
      <c r="E164" s="2">
        <v>1910</v>
      </c>
      <c r="F164" s="2">
        <v>1742</v>
      </c>
      <c r="G164" s="2">
        <v>1543</v>
      </c>
      <c r="H164" s="2">
        <v>1338</v>
      </c>
      <c r="I164" s="2">
        <v>40768</v>
      </c>
      <c r="J164" s="2">
        <v>39789</v>
      </c>
      <c r="K164" s="2">
        <v>36300</v>
      </c>
      <c r="L164" s="2">
        <v>32077</v>
      </c>
      <c r="M164" s="2">
        <v>26712</v>
      </c>
      <c r="N164" s="6">
        <v>8926617.8371391632</v>
      </c>
      <c r="O164" s="6">
        <v>8936593.1519932095</v>
      </c>
      <c r="P164" s="6">
        <v>8071604.1079705535</v>
      </c>
      <c r="Q164" s="6">
        <v>6595182.0872474583</v>
      </c>
      <c r="R164" s="6">
        <v>5274498.5381975342</v>
      </c>
      <c r="S164" s="6">
        <f t="shared" si="64"/>
        <v>4403.8568510800014</v>
      </c>
      <c r="T164" s="6">
        <f t="shared" si="64"/>
        <v>4678.8445821953974</v>
      </c>
      <c r="U164" s="6">
        <f t="shared" si="64"/>
        <v>4633.5270424630044</v>
      </c>
      <c r="V164" s="6">
        <f t="shared" si="64"/>
        <v>4274.2592918000382</v>
      </c>
      <c r="W164" s="6">
        <f t="shared" si="64"/>
        <v>3942.0766354241659</v>
      </c>
      <c r="X164" s="6">
        <f t="shared" si="63"/>
        <v>218.96138729246377</v>
      </c>
      <c r="Y164" s="6">
        <f t="shared" si="63"/>
        <v>224.59959164576162</v>
      </c>
      <c r="Z164" s="6">
        <f t="shared" si="63"/>
        <v>222.35823988899597</v>
      </c>
      <c r="AA164" s="6">
        <f t="shared" si="63"/>
        <v>205.60470390770516</v>
      </c>
      <c r="AB164" s="6">
        <f t="shared" si="63"/>
        <v>197.45801655426527</v>
      </c>
    </row>
    <row r="165" spans="2:28" x14ac:dyDescent="0.3">
      <c r="C165" s="2" t="s">
        <v>27</v>
      </c>
      <c r="D165" s="2">
        <v>927</v>
      </c>
      <c r="E165" s="2">
        <v>1072</v>
      </c>
      <c r="F165" s="2">
        <v>1641</v>
      </c>
      <c r="G165" s="2">
        <v>1867</v>
      </c>
      <c r="H165" s="2">
        <v>2052</v>
      </c>
      <c r="I165" s="2">
        <v>19034</v>
      </c>
      <c r="J165" s="2">
        <v>21679</v>
      </c>
      <c r="K165" s="2">
        <v>32235</v>
      </c>
      <c r="L165" s="2">
        <v>36082</v>
      </c>
      <c r="M165" s="2">
        <v>40047</v>
      </c>
      <c r="N165" s="6">
        <v>8512529.9439896587</v>
      </c>
      <c r="O165" s="6">
        <v>10125959.463761453</v>
      </c>
      <c r="P165" s="6">
        <v>16013444.515132237</v>
      </c>
      <c r="Q165" s="6">
        <v>17333346.201690041</v>
      </c>
      <c r="R165" s="6">
        <v>19334351.934240077</v>
      </c>
      <c r="S165" s="6">
        <f t="shared" si="64"/>
        <v>9182.8801984785969</v>
      </c>
      <c r="T165" s="6">
        <f t="shared" si="64"/>
        <v>9445.8577087326976</v>
      </c>
      <c r="U165" s="6">
        <f t="shared" si="64"/>
        <v>9758.3452255528555</v>
      </c>
      <c r="V165" s="6">
        <f t="shared" si="64"/>
        <v>9284.0633110284089</v>
      </c>
      <c r="W165" s="6">
        <f t="shared" si="64"/>
        <v>9422.1987983626113</v>
      </c>
      <c r="X165" s="6">
        <f t="shared" si="63"/>
        <v>447.22758978615417</v>
      </c>
      <c r="Y165" s="6">
        <f t="shared" si="63"/>
        <v>467.08609547310544</v>
      </c>
      <c r="Z165" s="6">
        <f t="shared" si="63"/>
        <v>496.77197192902861</v>
      </c>
      <c r="AA165" s="6">
        <f t="shared" si="63"/>
        <v>480.38762268416497</v>
      </c>
      <c r="AB165" s="6">
        <f t="shared" si="63"/>
        <v>482.79151832197363</v>
      </c>
    </row>
    <row r="166" spans="2:28" x14ac:dyDescent="0.3">
      <c r="C166" s="2" t="s">
        <v>28</v>
      </c>
      <c r="D166" s="2">
        <v>36</v>
      </c>
      <c r="E166" s="2">
        <v>43</v>
      </c>
      <c r="F166" s="2">
        <v>53</v>
      </c>
      <c r="G166" s="2">
        <v>58</v>
      </c>
      <c r="H166" s="2">
        <v>63</v>
      </c>
      <c r="I166" s="2">
        <v>763</v>
      </c>
      <c r="J166" s="2">
        <v>773</v>
      </c>
      <c r="K166" s="2">
        <v>918</v>
      </c>
      <c r="L166" s="2">
        <v>1106</v>
      </c>
      <c r="M166" s="2">
        <v>1229</v>
      </c>
      <c r="N166" s="6">
        <v>612859.1124515296</v>
      </c>
      <c r="O166" s="6">
        <v>694981.60659332888</v>
      </c>
      <c r="P166" s="6">
        <v>848769.42652004003</v>
      </c>
      <c r="Q166" s="6">
        <v>947045.85424441285</v>
      </c>
      <c r="R166" s="6">
        <v>1060936.4009999577</v>
      </c>
      <c r="S166" s="6">
        <f t="shared" si="64"/>
        <v>17023.864234764711</v>
      </c>
      <c r="T166" s="6">
        <f t="shared" si="64"/>
        <v>16162.362944030903</v>
      </c>
      <c r="U166" s="6">
        <f t="shared" si="64"/>
        <v>16014.517481510189</v>
      </c>
      <c r="V166" s="6">
        <f t="shared" si="64"/>
        <v>16328.376797317464</v>
      </c>
      <c r="W166" s="6">
        <f t="shared" si="64"/>
        <v>16840.260333332662</v>
      </c>
      <c r="X166" s="6">
        <f t="shared" si="63"/>
        <v>803.22295209899028</v>
      </c>
      <c r="Y166" s="6">
        <f t="shared" si="63"/>
        <v>899.07064242345257</v>
      </c>
      <c r="Z166" s="6">
        <f t="shared" si="63"/>
        <v>924.58543193904143</v>
      </c>
      <c r="AA166" s="6">
        <f t="shared" si="63"/>
        <v>856.28015754467708</v>
      </c>
      <c r="AB166" s="6">
        <f t="shared" si="63"/>
        <v>863.25175020338304</v>
      </c>
    </row>
    <row r="167" spans="2:28" x14ac:dyDescent="0.3">
      <c r="C167" s="2" t="s">
        <v>29</v>
      </c>
      <c r="D167" s="2">
        <v>81</v>
      </c>
      <c r="E167" s="2">
        <v>56</v>
      </c>
      <c r="F167" s="2">
        <v>54</v>
      </c>
      <c r="G167" s="2">
        <v>49</v>
      </c>
      <c r="H167" s="2">
        <v>36</v>
      </c>
      <c r="I167" s="2">
        <v>388</v>
      </c>
      <c r="J167" s="2">
        <v>350</v>
      </c>
      <c r="K167" s="2">
        <v>230</v>
      </c>
      <c r="L167" s="2">
        <v>230</v>
      </c>
      <c r="M167" s="2">
        <v>186</v>
      </c>
      <c r="N167" s="6">
        <v>154966.82464454978</v>
      </c>
      <c r="O167" s="6">
        <v>141034.09854621344</v>
      </c>
      <c r="P167" s="6">
        <v>97274.379714623297</v>
      </c>
      <c r="Q167" s="6">
        <v>92315.875262728936</v>
      </c>
      <c r="R167" s="6">
        <v>73766.365831956282</v>
      </c>
      <c r="S167" s="6">
        <f t="shared" si="64"/>
        <v>1913.1706746240714</v>
      </c>
      <c r="T167" s="6">
        <f t="shared" si="64"/>
        <v>2518.466045468097</v>
      </c>
      <c r="U167" s="6">
        <f t="shared" si="64"/>
        <v>1801.3774021226536</v>
      </c>
      <c r="V167" s="6">
        <f t="shared" si="64"/>
        <v>1883.9974543414069</v>
      </c>
      <c r="W167" s="6">
        <f t="shared" si="64"/>
        <v>2049.0657175543411</v>
      </c>
      <c r="X167" s="6">
        <f t="shared" si="63"/>
        <v>399.39903258904582</v>
      </c>
      <c r="Y167" s="6">
        <f t="shared" si="63"/>
        <v>402.95456727489557</v>
      </c>
      <c r="Z167" s="6">
        <f t="shared" si="63"/>
        <v>422.93208571575349</v>
      </c>
      <c r="AA167" s="6">
        <f t="shared" si="63"/>
        <v>401.3733707075171</v>
      </c>
      <c r="AB167" s="6">
        <f t="shared" si="63"/>
        <v>396.59336468793703</v>
      </c>
    </row>
    <row r="168" spans="2:28" x14ac:dyDescent="0.3">
      <c r="C168" s="2" t="s">
        <v>30</v>
      </c>
      <c r="D168" s="2">
        <v>136</v>
      </c>
      <c r="E168" s="2">
        <v>163</v>
      </c>
      <c r="F168" s="2">
        <v>183</v>
      </c>
      <c r="G168" s="2">
        <v>125</v>
      </c>
      <c r="H168" s="2">
        <v>161</v>
      </c>
      <c r="I168" s="2">
        <v>302</v>
      </c>
      <c r="J168" s="2">
        <v>444</v>
      </c>
      <c r="K168" s="2">
        <v>430</v>
      </c>
      <c r="L168" s="2">
        <v>325</v>
      </c>
      <c r="M168" s="2">
        <v>403</v>
      </c>
      <c r="N168" s="6">
        <v>531364.8213668525</v>
      </c>
      <c r="O168" s="6">
        <v>662088.77913763234</v>
      </c>
      <c r="P168" s="6">
        <v>767527.40117222932</v>
      </c>
      <c r="Q168" s="6">
        <v>479853.86649396969</v>
      </c>
      <c r="R168" s="6">
        <v>584173.35404892836</v>
      </c>
      <c r="S168" s="6">
        <f t="shared" si="64"/>
        <v>3907.0942747562685</v>
      </c>
      <c r="T168" s="6">
        <f t="shared" si="64"/>
        <v>4061.8943505376219</v>
      </c>
      <c r="U168" s="6">
        <f t="shared" si="64"/>
        <v>4194.1388042198323</v>
      </c>
      <c r="V168" s="6">
        <f t="shared" si="64"/>
        <v>3838.8309319517575</v>
      </c>
      <c r="W168" s="6">
        <f t="shared" si="64"/>
        <v>3628.4059257697413</v>
      </c>
      <c r="X168" s="6">
        <f t="shared" si="63"/>
        <v>1759.4861634663989</v>
      </c>
      <c r="Y168" s="6">
        <f t="shared" si="63"/>
        <v>1491.1909440036763</v>
      </c>
      <c r="Z168" s="6">
        <f t="shared" si="63"/>
        <v>1784.9474445865799</v>
      </c>
      <c r="AA168" s="6">
        <f t="shared" si="63"/>
        <v>1476.4734353660606</v>
      </c>
      <c r="AB168" s="6">
        <f t="shared" si="63"/>
        <v>1449.561672577986</v>
      </c>
    </row>
    <row r="169" spans="2:28" x14ac:dyDescent="0.3">
      <c r="C169" s="2" t="s">
        <v>31</v>
      </c>
      <c r="D169" s="6">
        <f>SUM(D165:D168)</f>
        <v>1180</v>
      </c>
      <c r="E169" s="6">
        <f t="shared" ref="E169:M169" si="65">SUM(E165:E168)</f>
        <v>1334</v>
      </c>
      <c r="F169" s="6">
        <f t="shared" si="65"/>
        <v>1931</v>
      </c>
      <c r="G169" s="6">
        <f t="shared" si="65"/>
        <v>2099</v>
      </c>
      <c r="H169" s="6">
        <f t="shared" si="65"/>
        <v>2312</v>
      </c>
      <c r="I169" s="6">
        <f t="shared" si="65"/>
        <v>20487</v>
      </c>
      <c r="J169" s="6">
        <f t="shared" si="65"/>
        <v>23246</v>
      </c>
      <c r="K169" s="6">
        <f t="shared" si="65"/>
        <v>33813</v>
      </c>
      <c r="L169" s="6">
        <f t="shared" si="65"/>
        <v>37743</v>
      </c>
      <c r="M169" s="6">
        <f t="shared" si="65"/>
        <v>41865</v>
      </c>
      <c r="N169" s="6">
        <f>SUM(N165:N168)</f>
        <v>9811720.7024525907</v>
      </c>
      <c r="O169" s="6">
        <f t="shared" ref="O169:R169" si="66">SUM(O165:O168)</f>
        <v>11624063.948038626</v>
      </c>
      <c r="P169" s="6">
        <f t="shared" si="66"/>
        <v>17727015.722539127</v>
      </c>
      <c r="Q169" s="6">
        <f t="shared" si="66"/>
        <v>18852561.797691151</v>
      </c>
      <c r="R169" s="6">
        <f t="shared" si="66"/>
        <v>21053228.055120923</v>
      </c>
      <c r="S169" s="6">
        <f t="shared" si="64"/>
        <v>8315.0175444513479</v>
      </c>
      <c r="T169" s="6">
        <f t="shared" si="64"/>
        <v>8713.6911154712343</v>
      </c>
      <c r="U169" s="6">
        <f t="shared" si="64"/>
        <v>9180.225646058585</v>
      </c>
      <c r="V169" s="6">
        <f t="shared" si="64"/>
        <v>8981.687373840472</v>
      </c>
      <c r="W169" s="6">
        <f t="shared" si="64"/>
        <v>9106.0674978896732</v>
      </c>
      <c r="X169" s="6">
        <f t="shared" si="63"/>
        <v>478.92423011922637</v>
      </c>
      <c r="Y169" s="6">
        <f t="shared" si="63"/>
        <v>500.04576908021278</v>
      </c>
      <c r="Z169" s="6">
        <f t="shared" si="63"/>
        <v>524.26627990829343</v>
      </c>
      <c r="AA169" s="6">
        <f t="shared" si="63"/>
        <v>499.49823272371435</v>
      </c>
      <c r="AB169" s="6">
        <f t="shared" si="63"/>
        <v>502.88374668866408</v>
      </c>
    </row>
    <row r="170" spans="2:28" x14ac:dyDescent="0.3">
      <c r="C170" s="2" t="s">
        <v>32</v>
      </c>
      <c r="D170" s="13">
        <f>SUM(D165:D168)/SUM(D163:D168)</f>
        <v>0.20457697642163661</v>
      </c>
      <c r="E170" s="13">
        <f t="shared" ref="E170:N170" si="67">SUM(E165:E168)/SUM(E163:E168)</f>
        <v>0.25198337740838683</v>
      </c>
      <c r="F170" s="13">
        <f t="shared" si="67"/>
        <v>0.38086785009861934</v>
      </c>
      <c r="G170" s="13">
        <f t="shared" si="67"/>
        <v>0.45511708586296618</v>
      </c>
      <c r="H170" s="13">
        <f t="shared" si="67"/>
        <v>0.51861821444593992</v>
      </c>
      <c r="I170" s="13">
        <f t="shared" si="67"/>
        <v>0.19026170619810917</v>
      </c>
      <c r="J170" s="13">
        <f t="shared" si="67"/>
        <v>0.24402687381902163</v>
      </c>
      <c r="K170" s="13">
        <f t="shared" si="67"/>
        <v>0.3807127174463773</v>
      </c>
      <c r="L170" s="13">
        <f t="shared" si="67"/>
        <v>0.46069061481562856</v>
      </c>
      <c r="M170" s="13">
        <f t="shared" si="67"/>
        <v>0.54295385573107147</v>
      </c>
      <c r="N170" s="13">
        <f t="shared" si="67"/>
        <v>0.47074583482912036</v>
      </c>
      <c r="O170" s="13">
        <f t="shared" ref="O170:R170" si="68">SUM(O165:O168)/SUM(O163:O168)</f>
        <v>0.52548241306628474</v>
      </c>
      <c r="P170" s="13">
        <f t="shared" si="68"/>
        <v>0.66262778016640267</v>
      </c>
      <c r="Q170" s="13">
        <f t="shared" si="68"/>
        <v>0.72422686855498553</v>
      </c>
      <c r="R170" s="13">
        <f t="shared" si="68"/>
        <v>0.78711824443016642</v>
      </c>
      <c r="S170" s="13"/>
      <c r="T170" s="13"/>
      <c r="U170" s="13"/>
      <c r="V170" s="13"/>
      <c r="W170" s="13"/>
      <c r="X170" s="13"/>
    </row>
    <row r="171" spans="2:28" x14ac:dyDescent="0.3">
      <c r="C171" s="2" t="s">
        <v>33</v>
      </c>
      <c r="D171" s="13">
        <f>D165/(SUM(D163:D168))</f>
        <v>0.16071428571428573</v>
      </c>
      <c r="E171" s="13">
        <f t="shared" ref="E171:N171" si="69">E165/(SUM(E163:E168))</f>
        <v>0.20249338874197204</v>
      </c>
      <c r="F171" s="13">
        <f t="shared" si="69"/>
        <v>0.32366863905325444</v>
      </c>
      <c r="G171" s="13">
        <f t="shared" si="69"/>
        <v>0.40481352992194275</v>
      </c>
      <c r="H171" s="13">
        <f t="shared" si="69"/>
        <v>0.46029609690444145</v>
      </c>
      <c r="I171" s="13">
        <f t="shared" si="69"/>
        <v>0.17676777057523357</v>
      </c>
      <c r="J171" s="13">
        <f t="shared" si="69"/>
        <v>0.22757715725383162</v>
      </c>
      <c r="K171" s="13">
        <f t="shared" si="69"/>
        <v>0.36294544840398579</v>
      </c>
      <c r="L171" s="13">
        <f t="shared" si="69"/>
        <v>0.44041646831935749</v>
      </c>
      <c r="M171" s="13">
        <f t="shared" si="69"/>
        <v>0.51937592405260291</v>
      </c>
      <c r="N171" s="13">
        <f t="shared" si="69"/>
        <v>0.40841337992729715</v>
      </c>
      <c r="O171" s="13">
        <f t="shared" ref="O171:R171" si="70">O165/(SUM(O163:O168))</f>
        <v>0.45775846015769606</v>
      </c>
      <c r="P171" s="13">
        <f t="shared" si="70"/>
        <v>0.598575268277591</v>
      </c>
      <c r="Q171" s="13">
        <f t="shared" si="70"/>
        <v>0.66586574153369515</v>
      </c>
      <c r="R171" s="13">
        <f t="shared" si="70"/>
        <v>0.72285452434323294</v>
      </c>
      <c r="S171" s="13"/>
      <c r="T171" s="13"/>
      <c r="U171" s="13"/>
      <c r="V171" s="13"/>
      <c r="W171" s="13"/>
      <c r="X171" s="13"/>
    </row>
    <row r="172" spans="2:28" x14ac:dyDescent="0.3">
      <c r="C172" s="2" t="s">
        <v>49</v>
      </c>
      <c r="D172" s="13">
        <f>D166/D162</f>
        <v>6.2413314840499305E-3</v>
      </c>
      <c r="E172" s="13">
        <f t="shared" ref="E172:R172" si="71">E166/E162</f>
        <v>8.1224027200604461E-3</v>
      </c>
      <c r="F172" s="13">
        <f t="shared" si="71"/>
        <v>1.0453648915187377E-2</v>
      </c>
      <c r="G172" s="13">
        <f t="shared" si="71"/>
        <v>1.2575888985255855E-2</v>
      </c>
      <c r="H172" s="13">
        <f t="shared" si="71"/>
        <v>1.4131897711978465E-2</v>
      </c>
      <c r="I172" s="13">
        <f t="shared" si="71"/>
        <v>7.0859414179312392E-3</v>
      </c>
      <c r="J172" s="13">
        <f t="shared" si="71"/>
        <v>8.11463363426412E-3</v>
      </c>
      <c r="K172" s="13">
        <f t="shared" si="71"/>
        <v>1.0336091876372234E-2</v>
      </c>
      <c r="L172" s="13">
        <f t="shared" si="71"/>
        <v>1.3499823013170261E-2</v>
      </c>
      <c r="M172" s="13">
        <f t="shared" si="71"/>
        <v>1.5939096827743627E-2</v>
      </c>
      <c r="N172" s="13">
        <f t="shared" si="71"/>
        <v>2.9403698216920682E-2</v>
      </c>
      <c r="O172" s="13">
        <f t="shared" si="71"/>
        <v>3.1417636147035098E-2</v>
      </c>
      <c r="P172" s="13">
        <f t="shared" si="71"/>
        <v>3.1726614889442131E-2</v>
      </c>
      <c r="Q172" s="13">
        <f t="shared" si="71"/>
        <v>3.6381053182990265E-2</v>
      </c>
      <c r="R172" s="13">
        <f t="shared" si="71"/>
        <v>3.9665290055318762E-2</v>
      </c>
      <c r="S172" s="13"/>
      <c r="T172" s="13"/>
      <c r="U172" s="13"/>
      <c r="V172" s="13"/>
      <c r="W172" s="13"/>
      <c r="X172" s="13"/>
    </row>
    <row r="173" spans="2:28" x14ac:dyDescent="0.3">
      <c r="B173" s="2" t="s">
        <v>44</v>
      </c>
      <c r="C173" s="2" t="s">
        <v>24</v>
      </c>
      <c r="D173" s="2">
        <v>19035</v>
      </c>
      <c r="E173" s="2">
        <v>18410</v>
      </c>
      <c r="F173" s="2">
        <v>17760</v>
      </c>
      <c r="G173" s="2">
        <v>16358</v>
      </c>
      <c r="H173" s="2">
        <v>15426</v>
      </c>
      <c r="I173" s="2">
        <v>365373</v>
      </c>
      <c r="J173" s="2">
        <v>333088</v>
      </c>
      <c r="K173" s="2">
        <v>312370</v>
      </c>
      <c r="L173" s="2">
        <v>283924</v>
      </c>
      <c r="M173" s="2">
        <v>258709</v>
      </c>
      <c r="N173" s="6">
        <v>65426405.395698264</v>
      </c>
      <c r="O173" s="6">
        <v>72405765.752021551</v>
      </c>
      <c r="P173" s="6">
        <v>86763964.814530984</v>
      </c>
      <c r="Q173" s="6">
        <v>86084304.946912661</v>
      </c>
      <c r="R173" s="6">
        <v>85595066.126656324</v>
      </c>
      <c r="S173" s="6">
        <f>N173/D173</f>
        <v>3437.1634040293284</v>
      </c>
      <c r="T173" s="6">
        <f>O173/E173</f>
        <v>3932.9584873450053</v>
      </c>
      <c r="U173" s="6">
        <f>P173/F173</f>
        <v>4885.3583791965648</v>
      </c>
      <c r="V173" s="6">
        <f>Q173/G173</f>
        <v>5262.5201703700122</v>
      </c>
      <c r="W173" s="6">
        <f>R173/H173</f>
        <v>5548.7531522530999</v>
      </c>
      <c r="X173" s="6">
        <f t="shared" ref="X173:AB180" si="72">N173/I173</f>
        <v>179.06743354242997</v>
      </c>
      <c r="Y173" s="6">
        <f t="shared" si="72"/>
        <v>217.37728693925195</v>
      </c>
      <c r="Z173" s="6">
        <f t="shared" si="72"/>
        <v>277.76023566453557</v>
      </c>
      <c r="AA173" s="6">
        <f t="shared" si="72"/>
        <v>303.1948864728331</v>
      </c>
      <c r="AB173" s="6">
        <f t="shared" si="72"/>
        <v>330.85461320115002</v>
      </c>
    </row>
    <row r="174" spans="2:28" x14ac:dyDescent="0.3">
      <c r="C174" s="2" t="s">
        <v>25</v>
      </c>
      <c r="D174" s="2">
        <v>8834</v>
      </c>
      <c r="E174" s="2">
        <v>7338</v>
      </c>
      <c r="F174" s="2">
        <v>5241</v>
      </c>
      <c r="G174" s="2">
        <v>3873</v>
      </c>
      <c r="H174" s="2">
        <v>2963</v>
      </c>
      <c r="I174" s="2">
        <v>160562</v>
      </c>
      <c r="J174" s="2">
        <v>110973</v>
      </c>
      <c r="K174" s="2">
        <v>65233</v>
      </c>
      <c r="L174" s="2">
        <v>42302</v>
      </c>
      <c r="M174" s="2">
        <v>29446</v>
      </c>
      <c r="N174" s="6">
        <v>7209046.1008186126</v>
      </c>
      <c r="O174" s="6">
        <v>5360233.1010576207</v>
      </c>
      <c r="P174" s="6">
        <v>3276473.6889939108</v>
      </c>
      <c r="Q174" s="6">
        <v>2074905.8465233988</v>
      </c>
      <c r="R174" s="6">
        <v>1466564.9760603365</v>
      </c>
      <c r="S174" s="6">
        <f t="shared" ref="S174:W180" si="73">N174/D174</f>
        <v>816.0568373124986</v>
      </c>
      <c r="T174" s="6">
        <f t="shared" si="73"/>
        <v>730.47602903483516</v>
      </c>
      <c r="U174" s="6">
        <f t="shared" si="73"/>
        <v>625.16193264527965</v>
      </c>
      <c r="V174" s="6">
        <f t="shared" si="73"/>
        <v>535.73608224203429</v>
      </c>
      <c r="W174" s="6">
        <f t="shared" si="73"/>
        <v>494.95949242670821</v>
      </c>
      <c r="X174" s="6">
        <f t="shared" si="72"/>
        <v>44.898830986277034</v>
      </c>
      <c r="Y174" s="6">
        <f t="shared" si="72"/>
        <v>48.302137466389311</v>
      </c>
      <c r="Z174" s="6">
        <f t="shared" si="72"/>
        <v>50.227242177945378</v>
      </c>
      <c r="AA174" s="6">
        <f t="shared" si="72"/>
        <v>49.049828531119068</v>
      </c>
      <c r="AB174" s="6">
        <f t="shared" si="72"/>
        <v>49.805235891473764</v>
      </c>
    </row>
    <row r="175" spans="2:28" x14ac:dyDescent="0.3">
      <c r="C175" s="2" t="s">
        <v>26</v>
      </c>
      <c r="D175" s="2">
        <v>7195</v>
      </c>
      <c r="E175" s="2">
        <v>7459</v>
      </c>
      <c r="F175" s="2">
        <v>6996</v>
      </c>
      <c r="G175" s="2">
        <v>5743</v>
      </c>
      <c r="H175" s="2">
        <v>5069</v>
      </c>
      <c r="I175" s="2">
        <v>150849</v>
      </c>
      <c r="J175" s="2">
        <v>158313</v>
      </c>
      <c r="K175" s="2">
        <v>149899</v>
      </c>
      <c r="L175" s="2">
        <v>122765</v>
      </c>
      <c r="M175" s="2">
        <v>99285</v>
      </c>
      <c r="N175" s="6">
        <v>32887854.373115037</v>
      </c>
      <c r="O175" s="6">
        <v>35476207.067312799</v>
      </c>
      <c r="P175" s="6">
        <v>33162725.620285377</v>
      </c>
      <c r="Q175" s="6">
        <v>24987120.490713332</v>
      </c>
      <c r="R175" s="6">
        <v>19574963.772721495</v>
      </c>
      <c r="S175" s="6">
        <f t="shared" si="73"/>
        <v>4570.9318100229375</v>
      </c>
      <c r="T175" s="6">
        <f t="shared" si="73"/>
        <v>4756.1612906975197</v>
      </c>
      <c r="U175" s="6">
        <f t="shared" si="73"/>
        <v>4740.2409405782419</v>
      </c>
      <c r="V175" s="6">
        <f t="shared" si="73"/>
        <v>4350.8828993058214</v>
      </c>
      <c r="W175" s="6">
        <f t="shared" si="73"/>
        <v>3861.7012769227649</v>
      </c>
      <c r="X175" s="6">
        <f t="shared" si="72"/>
        <v>218.01837846531987</v>
      </c>
      <c r="Y175" s="6">
        <f t="shared" si="72"/>
        <v>224.08903291146527</v>
      </c>
      <c r="Z175" s="6">
        <f t="shared" si="72"/>
        <v>221.23380156162068</v>
      </c>
      <c r="AA175" s="6">
        <f t="shared" si="72"/>
        <v>203.53619102116508</v>
      </c>
      <c r="AB175" s="6">
        <f t="shared" si="72"/>
        <v>197.15932691465474</v>
      </c>
    </row>
    <row r="176" spans="2:28" x14ac:dyDescent="0.3">
      <c r="C176" s="2" t="s">
        <v>27</v>
      </c>
      <c r="D176" s="2">
        <v>2455</v>
      </c>
      <c r="E176" s="2">
        <v>2999</v>
      </c>
      <c r="F176" s="2">
        <v>4875</v>
      </c>
      <c r="G176" s="2">
        <v>6065</v>
      </c>
      <c r="H176" s="2">
        <v>6756</v>
      </c>
      <c r="I176" s="2">
        <v>51487</v>
      </c>
      <c r="J176" s="2">
        <v>60764</v>
      </c>
      <c r="K176" s="2">
        <v>94139</v>
      </c>
      <c r="L176" s="2">
        <v>115642</v>
      </c>
      <c r="M176" s="2">
        <v>126692</v>
      </c>
      <c r="N176" s="6">
        <v>22868128.39293408</v>
      </c>
      <c r="O176" s="6">
        <v>28384155.141310886</v>
      </c>
      <c r="P176" s="6">
        <v>47002062.16486413</v>
      </c>
      <c r="Q176" s="6">
        <v>55629983.271136269</v>
      </c>
      <c r="R176" s="6">
        <v>61212026.609041989</v>
      </c>
      <c r="S176" s="6">
        <f t="shared" si="73"/>
        <v>9314.9199156554296</v>
      </c>
      <c r="T176" s="6">
        <f t="shared" si="73"/>
        <v>9464.5398937348727</v>
      </c>
      <c r="U176" s="6">
        <f t="shared" si="73"/>
        <v>9641.4486492028991</v>
      </c>
      <c r="V176" s="6">
        <f t="shared" si="73"/>
        <v>9172.2973241774562</v>
      </c>
      <c r="W176" s="6">
        <f t="shared" si="73"/>
        <v>9060.3947023448764</v>
      </c>
      <c r="X176" s="6">
        <f t="shared" si="72"/>
        <v>444.15344442158369</v>
      </c>
      <c r="Y176" s="6">
        <f t="shared" si="72"/>
        <v>467.12124187530259</v>
      </c>
      <c r="Z176" s="6">
        <f t="shared" si="72"/>
        <v>499.28363552687125</v>
      </c>
      <c r="AA176" s="6">
        <f t="shared" si="72"/>
        <v>481.05345178340281</v>
      </c>
      <c r="AB176" s="6">
        <f t="shared" si="72"/>
        <v>483.15621040824982</v>
      </c>
    </row>
    <row r="177" spans="2:28" x14ac:dyDescent="0.3">
      <c r="C177" s="2" t="s">
        <v>28</v>
      </c>
      <c r="D177" s="2">
        <v>56</v>
      </c>
      <c r="E177" s="2">
        <v>90</v>
      </c>
      <c r="F177" s="2">
        <v>100</v>
      </c>
      <c r="G177" s="2">
        <v>115</v>
      </c>
      <c r="H177" s="2">
        <v>111</v>
      </c>
      <c r="I177" s="2">
        <v>925</v>
      </c>
      <c r="J177" s="2">
        <v>1407</v>
      </c>
      <c r="K177" s="2">
        <v>1439</v>
      </c>
      <c r="L177" s="2">
        <v>1638</v>
      </c>
      <c r="M177" s="2">
        <v>1713</v>
      </c>
      <c r="N177" s="6">
        <v>792697.97501077119</v>
      </c>
      <c r="O177" s="6">
        <v>1274844.3634820136</v>
      </c>
      <c r="P177" s="6">
        <v>1381913.1146051078</v>
      </c>
      <c r="Q177" s="6">
        <v>1471370.4799897051</v>
      </c>
      <c r="R177" s="6">
        <v>1550959.7050972418</v>
      </c>
      <c r="S177" s="6">
        <f t="shared" si="73"/>
        <v>14155.320982335199</v>
      </c>
      <c r="T177" s="6">
        <f t="shared" si="73"/>
        <v>14164.937372022374</v>
      </c>
      <c r="U177" s="6">
        <f t="shared" si="73"/>
        <v>13819.131146051079</v>
      </c>
      <c r="V177" s="6">
        <f t="shared" si="73"/>
        <v>12794.525912953957</v>
      </c>
      <c r="W177" s="6">
        <f t="shared" si="73"/>
        <v>13972.609955831007</v>
      </c>
      <c r="X177" s="6">
        <f t="shared" si="72"/>
        <v>856.97078379542836</v>
      </c>
      <c r="Y177" s="6">
        <f t="shared" si="72"/>
        <v>906.07275300782771</v>
      </c>
      <c r="Z177" s="6">
        <f t="shared" si="72"/>
        <v>960.32878012863637</v>
      </c>
      <c r="AA177" s="6">
        <f t="shared" si="72"/>
        <v>898.27257630629128</v>
      </c>
      <c r="AB177" s="6">
        <f t="shared" si="72"/>
        <v>905.40554880165894</v>
      </c>
    </row>
    <row r="178" spans="2:28" x14ac:dyDescent="0.3">
      <c r="C178" s="2" t="s">
        <v>29</v>
      </c>
      <c r="D178" s="2">
        <v>84</v>
      </c>
      <c r="E178" s="2">
        <v>74</v>
      </c>
      <c r="F178" s="2">
        <v>90</v>
      </c>
      <c r="G178" s="2">
        <v>68</v>
      </c>
      <c r="H178" s="2">
        <v>58</v>
      </c>
      <c r="I178" s="2">
        <v>418</v>
      </c>
      <c r="J178" s="2">
        <v>324</v>
      </c>
      <c r="K178" s="2">
        <v>370</v>
      </c>
      <c r="L178" s="2">
        <v>232</v>
      </c>
      <c r="M178" s="2">
        <v>214</v>
      </c>
      <c r="N178" s="6">
        <v>167409.73718224902</v>
      </c>
      <c r="O178" s="6">
        <v>135188.88613773833</v>
      </c>
      <c r="P178" s="6">
        <v>157381.62319367446</v>
      </c>
      <c r="Q178" s="6">
        <v>92830.60953116286</v>
      </c>
      <c r="R178" s="6">
        <v>84516.757764501512</v>
      </c>
      <c r="S178" s="6">
        <f t="shared" si="73"/>
        <v>1992.9730616934407</v>
      </c>
      <c r="T178" s="6">
        <f t="shared" si="73"/>
        <v>1826.8768396991666</v>
      </c>
      <c r="U178" s="6">
        <f t="shared" si="73"/>
        <v>1748.6847021519384</v>
      </c>
      <c r="V178" s="6">
        <f t="shared" si="73"/>
        <v>1365.1560225171008</v>
      </c>
      <c r="W178" s="6">
        <f t="shared" si="73"/>
        <v>1457.1854786983019</v>
      </c>
      <c r="X178" s="6">
        <f t="shared" si="72"/>
        <v>400.50176359389718</v>
      </c>
      <c r="Y178" s="6">
        <f t="shared" si="72"/>
        <v>417.24964857326643</v>
      </c>
      <c r="Z178" s="6">
        <f t="shared" si="72"/>
        <v>425.35573836128231</v>
      </c>
      <c r="AA178" s="6">
        <f t="shared" si="72"/>
        <v>400.1319376343227</v>
      </c>
      <c r="AB178" s="6">
        <f t="shared" si="72"/>
        <v>394.93812039486687</v>
      </c>
    </row>
    <row r="179" spans="2:28" x14ac:dyDescent="0.3">
      <c r="C179" s="2" t="s">
        <v>30</v>
      </c>
      <c r="D179" s="2">
        <v>411</v>
      </c>
      <c r="E179" s="2">
        <v>450</v>
      </c>
      <c r="F179" s="2">
        <v>458</v>
      </c>
      <c r="G179" s="2">
        <v>494</v>
      </c>
      <c r="H179" s="2">
        <v>469</v>
      </c>
      <c r="I179" s="2">
        <v>1132</v>
      </c>
      <c r="J179" s="2">
        <v>1307</v>
      </c>
      <c r="K179" s="2">
        <v>1290</v>
      </c>
      <c r="L179" s="2">
        <v>1345</v>
      </c>
      <c r="M179" s="2">
        <v>1359</v>
      </c>
      <c r="N179" s="6">
        <v>1501268.8166375074</v>
      </c>
      <c r="O179" s="6">
        <v>1775137.1927204996</v>
      </c>
      <c r="P179" s="6">
        <v>1783408.6025887826</v>
      </c>
      <c r="Q179" s="6">
        <v>1828094.2490187881</v>
      </c>
      <c r="R179" s="6">
        <v>1706034.3059707608</v>
      </c>
      <c r="S179" s="6">
        <f t="shared" si="73"/>
        <v>3652.7221815997746</v>
      </c>
      <c r="T179" s="6">
        <f t="shared" si="73"/>
        <v>3944.7493171566657</v>
      </c>
      <c r="U179" s="6">
        <f t="shared" si="73"/>
        <v>3893.9052458270362</v>
      </c>
      <c r="V179" s="6">
        <f t="shared" si="73"/>
        <v>3700.5956457870207</v>
      </c>
      <c r="W179" s="6">
        <f t="shared" si="73"/>
        <v>3637.599799511217</v>
      </c>
      <c r="X179" s="6">
        <f t="shared" si="72"/>
        <v>1326.2092019765967</v>
      </c>
      <c r="Y179" s="6">
        <f t="shared" si="72"/>
        <v>1358.1768880799539</v>
      </c>
      <c r="Z179" s="6">
        <f t="shared" si="72"/>
        <v>1382.4872888285136</v>
      </c>
      <c r="AA179" s="6">
        <f t="shared" si="72"/>
        <v>1359.1778803113666</v>
      </c>
      <c r="AB179" s="6">
        <f t="shared" si="72"/>
        <v>1255.3600485436061</v>
      </c>
    </row>
    <row r="180" spans="2:28" x14ac:dyDescent="0.3">
      <c r="C180" s="2" t="s">
        <v>31</v>
      </c>
      <c r="D180" s="6">
        <f>SUM(D176:D179)</f>
        <v>3006</v>
      </c>
      <c r="E180" s="6">
        <f t="shared" ref="E180:R180" si="74">SUM(E176:E179)</f>
        <v>3613</v>
      </c>
      <c r="F180" s="6">
        <f t="shared" si="74"/>
        <v>5523</v>
      </c>
      <c r="G180" s="6">
        <f t="shared" si="74"/>
        <v>6742</v>
      </c>
      <c r="H180" s="6">
        <f t="shared" si="74"/>
        <v>7394</v>
      </c>
      <c r="I180" s="6">
        <f t="shared" si="74"/>
        <v>53962</v>
      </c>
      <c r="J180" s="6">
        <f t="shared" si="74"/>
        <v>63802</v>
      </c>
      <c r="K180" s="6">
        <f t="shared" si="74"/>
        <v>97238</v>
      </c>
      <c r="L180" s="6">
        <f t="shared" si="74"/>
        <v>118857</v>
      </c>
      <c r="M180" s="6">
        <f t="shared" si="74"/>
        <v>129978</v>
      </c>
      <c r="N180" s="6">
        <f t="shared" si="74"/>
        <v>25329504.921764608</v>
      </c>
      <c r="O180" s="6">
        <f t="shared" si="74"/>
        <v>31569325.583651137</v>
      </c>
      <c r="P180" s="6">
        <f t="shared" si="74"/>
        <v>50324765.505251691</v>
      </c>
      <c r="Q180" s="6">
        <f t="shared" si="74"/>
        <v>59022278.609675929</v>
      </c>
      <c r="R180" s="6">
        <f t="shared" si="74"/>
        <v>64553537.377874494</v>
      </c>
      <c r="S180" s="6">
        <f t="shared" si="73"/>
        <v>8426.3156759030626</v>
      </c>
      <c r="T180" s="6">
        <f t="shared" si="73"/>
        <v>8737.704285538648</v>
      </c>
      <c r="U180" s="6">
        <f t="shared" si="73"/>
        <v>9111.8532509961424</v>
      </c>
      <c r="V180" s="6">
        <f t="shared" si="73"/>
        <v>8754.4168806994858</v>
      </c>
      <c r="W180" s="6">
        <f t="shared" si="73"/>
        <v>8730.5298049600351</v>
      </c>
      <c r="X180" s="6">
        <f t="shared" si="72"/>
        <v>469.39522111420274</v>
      </c>
      <c r="Y180" s="6">
        <f t="shared" si="72"/>
        <v>494.80150439878275</v>
      </c>
      <c r="Z180" s="6">
        <f t="shared" si="72"/>
        <v>517.54216978189277</v>
      </c>
      <c r="AA180" s="6">
        <f t="shared" si="72"/>
        <v>496.58226784855691</v>
      </c>
      <c r="AB180" s="6">
        <f t="shared" si="72"/>
        <v>496.64972055174331</v>
      </c>
    </row>
    <row r="181" spans="2:28" x14ac:dyDescent="0.3">
      <c r="C181" s="2" t="s">
        <v>32</v>
      </c>
      <c r="D181" s="13">
        <f>SUM(D176:D179)/SUM(D174:D179)</f>
        <v>0.15791962174940899</v>
      </c>
      <c r="E181" s="13">
        <f t="shared" ref="E181:N181" si="75">SUM(E176:E179)/SUM(E174:E179)</f>
        <v>0.19625203693644758</v>
      </c>
      <c r="F181" s="13">
        <f t="shared" si="75"/>
        <v>0.3109797297297297</v>
      </c>
      <c r="G181" s="13">
        <f t="shared" si="75"/>
        <v>0.41215307494803766</v>
      </c>
      <c r="H181" s="13">
        <f t="shared" si="75"/>
        <v>0.47932062751199273</v>
      </c>
      <c r="I181" s="13">
        <f t="shared" si="75"/>
        <v>0.1476901686769411</v>
      </c>
      <c r="J181" s="13">
        <f t="shared" si="75"/>
        <v>0.1915469785762321</v>
      </c>
      <c r="K181" s="13">
        <f t="shared" si="75"/>
        <v>0.31129109709639208</v>
      </c>
      <c r="L181" s="13">
        <f t="shared" si="75"/>
        <v>0.41862258914357364</v>
      </c>
      <c r="M181" s="13">
        <f t="shared" si="75"/>
        <v>0.5024100437170721</v>
      </c>
      <c r="N181" s="13">
        <f t="shared" si="75"/>
        <v>0.38714498784660428</v>
      </c>
      <c r="O181" s="13">
        <f t="shared" ref="O181:R181" si="76">SUM(O176:O179)/SUM(O174:O179)</f>
        <v>0.43600568622906566</v>
      </c>
      <c r="P181" s="13">
        <f t="shared" si="76"/>
        <v>0.58001920051518241</v>
      </c>
      <c r="Q181" s="13">
        <f t="shared" si="76"/>
        <v>0.6856334455633275</v>
      </c>
      <c r="R181" s="13">
        <f t="shared" si="76"/>
        <v>0.75417357914477967</v>
      </c>
      <c r="S181" s="13"/>
      <c r="T181" s="13"/>
      <c r="U181" s="13"/>
      <c r="V181" s="13"/>
      <c r="W181" s="13"/>
      <c r="X181" s="13"/>
    </row>
    <row r="182" spans="2:28" x14ac:dyDescent="0.3">
      <c r="C182" s="2" t="s">
        <v>33</v>
      </c>
      <c r="D182" s="13">
        <f>D176/(SUM(D174:D179))</f>
        <v>0.12897294457578146</v>
      </c>
      <c r="E182" s="13">
        <f t="shared" ref="E182:N182" si="77">E176/(SUM(E174:E179))</f>
        <v>0.16290059750135796</v>
      </c>
      <c r="F182" s="13">
        <f t="shared" si="77"/>
        <v>0.27449324324324326</v>
      </c>
      <c r="G182" s="13">
        <f t="shared" si="77"/>
        <v>0.37076659738354323</v>
      </c>
      <c r="H182" s="13">
        <f t="shared" si="77"/>
        <v>0.43796188253597823</v>
      </c>
      <c r="I182" s="13">
        <f t="shared" si="77"/>
        <v>0.14091626912771332</v>
      </c>
      <c r="J182" s="13">
        <f t="shared" si="77"/>
        <v>0.18242626573157844</v>
      </c>
      <c r="K182" s="13">
        <f t="shared" si="77"/>
        <v>0.30137016999071614</v>
      </c>
      <c r="L182" s="13">
        <f t="shared" si="77"/>
        <v>0.40729913638861104</v>
      </c>
      <c r="M182" s="13">
        <f t="shared" si="77"/>
        <v>0.48970851419935141</v>
      </c>
      <c r="N182" s="13">
        <f t="shared" si="77"/>
        <v>0.34952445048184844</v>
      </c>
      <c r="O182" s="13">
        <f t="shared" ref="O182:R182" si="78">O176/(SUM(O174:O179))</f>
        <v>0.3920151226426109</v>
      </c>
      <c r="P182" s="13">
        <f t="shared" si="78"/>
        <v>0.54172330950224568</v>
      </c>
      <c r="Q182" s="13">
        <f t="shared" si="78"/>
        <v>0.646226780891624</v>
      </c>
      <c r="R182" s="13">
        <f t="shared" si="78"/>
        <v>0.71513498825347732</v>
      </c>
      <c r="S182" s="13"/>
      <c r="T182" s="13"/>
      <c r="U182" s="13"/>
      <c r="V182" s="13"/>
      <c r="W182" s="13"/>
      <c r="X182" s="13"/>
    </row>
    <row r="183" spans="2:28" x14ac:dyDescent="0.3">
      <c r="C183" s="2" t="s">
        <v>49</v>
      </c>
      <c r="D183" s="13">
        <f>D177/D173</f>
        <v>2.9419490412398216E-3</v>
      </c>
      <c r="E183" s="13">
        <f t="shared" ref="E183:R183" si="79">E177/E173</f>
        <v>4.8886474741988047E-3</v>
      </c>
      <c r="F183" s="13">
        <f t="shared" si="79"/>
        <v>5.6306306306306304E-3</v>
      </c>
      <c r="G183" s="13">
        <f t="shared" si="79"/>
        <v>7.030199290866854E-3</v>
      </c>
      <c r="H183" s="13">
        <f t="shared" si="79"/>
        <v>7.1956437183975106E-3</v>
      </c>
      <c r="I183" s="13">
        <f t="shared" si="79"/>
        <v>2.5316594274891685E-3</v>
      </c>
      <c r="J183" s="13">
        <f t="shared" si="79"/>
        <v>4.2241089441829183E-3</v>
      </c>
      <c r="K183" s="13">
        <f t="shared" si="79"/>
        <v>4.6067163940199125E-3</v>
      </c>
      <c r="L183" s="13">
        <f t="shared" si="79"/>
        <v>5.7691494907087812E-3</v>
      </c>
      <c r="M183" s="13">
        <f t="shared" si="79"/>
        <v>6.6213390334313839E-3</v>
      </c>
      <c r="N183" s="13">
        <f t="shared" si="79"/>
        <v>1.2115872333449186E-2</v>
      </c>
      <c r="O183" s="13">
        <f t="shared" si="79"/>
        <v>1.7606945389517136E-2</v>
      </c>
      <c r="P183" s="13">
        <f t="shared" si="79"/>
        <v>1.5927270238965254E-2</v>
      </c>
      <c r="Q183" s="13">
        <f t="shared" si="79"/>
        <v>1.7092203751857958E-2</v>
      </c>
      <c r="R183" s="13">
        <f t="shared" si="79"/>
        <v>1.8119732541619433E-2</v>
      </c>
      <c r="S183" s="13"/>
      <c r="T183" s="13"/>
      <c r="U183" s="13"/>
      <c r="V183" s="13"/>
      <c r="W183" s="13"/>
      <c r="X183" s="13"/>
    </row>
    <row r="184" spans="2:28" x14ac:dyDescent="0.3">
      <c r="B184" s="2" t="s">
        <v>45</v>
      </c>
      <c r="C184" s="2" t="s">
        <v>24</v>
      </c>
      <c r="D184" s="2">
        <v>26683</v>
      </c>
      <c r="E184" s="2">
        <v>25389</v>
      </c>
      <c r="F184" s="2">
        <v>24864</v>
      </c>
      <c r="G184" s="2">
        <v>23872</v>
      </c>
      <c r="H184" s="2">
        <v>22871</v>
      </c>
      <c r="I184" s="2">
        <v>489537</v>
      </c>
      <c r="J184" s="2">
        <v>442777</v>
      </c>
      <c r="K184" s="2">
        <v>423685</v>
      </c>
      <c r="L184" s="2">
        <v>406274</v>
      </c>
      <c r="M184" s="2">
        <v>382319</v>
      </c>
      <c r="N184" s="6">
        <v>103553548.14483823</v>
      </c>
      <c r="O184" s="6">
        <v>114303684.89645259</v>
      </c>
      <c r="P184" s="6">
        <v>133622745.81095067</v>
      </c>
      <c r="Q184" s="6">
        <v>135806243.53714034</v>
      </c>
      <c r="R184" s="6">
        <v>137092798.44984856</v>
      </c>
      <c r="S184" s="6">
        <f>N184/D184</f>
        <v>3880.8810158092506</v>
      </c>
      <c r="T184" s="6">
        <f>O184/E184</f>
        <v>4502.0948007583047</v>
      </c>
      <c r="U184" s="6">
        <f>P184/F184</f>
        <v>5374.1451822293548</v>
      </c>
      <c r="V184" s="6">
        <f>Q184/G184</f>
        <v>5688.9344645249803</v>
      </c>
      <c r="W184" s="6">
        <f>R184/H184</f>
        <v>5994.1759630033039</v>
      </c>
      <c r="X184" s="6">
        <f t="shared" ref="X184:AB191" si="80">N184/I184</f>
        <v>211.5336494378121</v>
      </c>
      <c r="Y184" s="6">
        <f t="shared" si="80"/>
        <v>258.1518120779819</v>
      </c>
      <c r="Z184" s="6">
        <f t="shared" si="80"/>
        <v>315.38229064269603</v>
      </c>
      <c r="AA184" s="6">
        <f t="shared" si="80"/>
        <v>334.27254399036201</v>
      </c>
      <c r="AB184" s="6">
        <f t="shared" si="80"/>
        <v>358.58222701421732</v>
      </c>
    </row>
    <row r="185" spans="2:28" x14ac:dyDescent="0.3">
      <c r="C185" s="2" t="s">
        <v>25</v>
      </c>
      <c r="D185" s="2">
        <v>10342</v>
      </c>
      <c r="E185" s="2">
        <v>8045</v>
      </c>
      <c r="F185" s="2">
        <v>5903</v>
      </c>
      <c r="G185" s="2">
        <v>4519</v>
      </c>
      <c r="H185" s="2">
        <v>3570</v>
      </c>
      <c r="I185" s="2">
        <v>178715</v>
      </c>
      <c r="J185" s="2">
        <v>116677</v>
      </c>
      <c r="K185" s="2">
        <v>73179</v>
      </c>
      <c r="L185" s="2">
        <v>49895</v>
      </c>
      <c r="M185" s="2">
        <v>36247</v>
      </c>
      <c r="N185" s="6">
        <v>8059595.8638517875</v>
      </c>
      <c r="O185" s="6">
        <v>5617814.1912206858</v>
      </c>
      <c r="P185" s="6">
        <v>3682387.5306734531</v>
      </c>
      <c r="Q185" s="6">
        <v>2398183.8459228757</v>
      </c>
      <c r="R185" s="6">
        <v>1764485.4031608831</v>
      </c>
      <c r="S185" s="6">
        <f t="shared" ref="S185:W191" si="81">N185/D185</f>
        <v>779.3072774948547</v>
      </c>
      <c r="T185" s="6">
        <f t="shared" si="81"/>
        <v>698.29884291121016</v>
      </c>
      <c r="U185" s="6">
        <f t="shared" si="81"/>
        <v>623.81628505394769</v>
      </c>
      <c r="V185" s="6">
        <f t="shared" si="81"/>
        <v>530.68905641134666</v>
      </c>
      <c r="W185" s="6">
        <f t="shared" si="81"/>
        <v>494.25361433077956</v>
      </c>
      <c r="X185" s="6">
        <f t="shared" si="80"/>
        <v>45.09747846488424</v>
      </c>
      <c r="Y185" s="6">
        <f t="shared" si="80"/>
        <v>48.148428492510824</v>
      </c>
      <c r="Z185" s="6">
        <f t="shared" si="80"/>
        <v>50.320276727933603</v>
      </c>
      <c r="AA185" s="6">
        <f t="shared" si="80"/>
        <v>48.064612604927859</v>
      </c>
      <c r="AB185" s="6">
        <f t="shared" si="80"/>
        <v>48.679488044828069</v>
      </c>
    </row>
    <row r="186" spans="2:28" x14ac:dyDescent="0.3">
      <c r="C186" s="2" t="s">
        <v>26</v>
      </c>
      <c r="D186" s="2">
        <v>10305</v>
      </c>
      <c r="E186" s="2">
        <v>9953</v>
      </c>
      <c r="F186" s="2">
        <v>9100</v>
      </c>
      <c r="G186" s="2">
        <v>7754</v>
      </c>
      <c r="H186" s="2">
        <v>6833</v>
      </c>
      <c r="I186" s="2">
        <v>205146</v>
      </c>
      <c r="J186" s="2">
        <v>198828</v>
      </c>
      <c r="K186" s="2">
        <v>180070</v>
      </c>
      <c r="L186" s="2">
        <v>152530</v>
      </c>
      <c r="M186" s="2">
        <v>125590</v>
      </c>
      <c r="N186" s="6">
        <v>45144917.707884528</v>
      </c>
      <c r="O186" s="6">
        <v>44978087.085706204</v>
      </c>
      <c r="P186" s="6">
        <v>40228898.482232124</v>
      </c>
      <c r="Q186" s="6">
        <v>31339380.603096984</v>
      </c>
      <c r="R186" s="6">
        <v>24962288.886064149</v>
      </c>
      <c r="S186" s="6">
        <f t="shared" si="81"/>
        <v>4380.8750808233408</v>
      </c>
      <c r="T186" s="6">
        <f t="shared" si="81"/>
        <v>4519.0482352764193</v>
      </c>
      <c r="U186" s="6">
        <f t="shared" si="81"/>
        <v>4420.758074970563</v>
      </c>
      <c r="V186" s="6">
        <f t="shared" si="81"/>
        <v>4041.7050042683754</v>
      </c>
      <c r="W186" s="6">
        <f t="shared" si="81"/>
        <v>3653.1960904528246</v>
      </c>
      <c r="X186" s="6">
        <f t="shared" si="80"/>
        <v>220.06238341417588</v>
      </c>
      <c r="Y186" s="6">
        <f t="shared" si="80"/>
        <v>226.2160615492094</v>
      </c>
      <c r="Z186" s="6">
        <f t="shared" si="80"/>
        <v>223.40699995686191</v>
      </c>
      <c r="AA186" s="6">
        <f t="shared" si="80"/>
        <v>205.4637160106011</v>
      </c>
      <c r="AB186" s="6">
        <f t="shared" si="80"/>
        <v>198.76016311859343</v>
      </c>
    </row>
    <row r="187" spans="2:28" x14ac:dyDescent="0.3">
      <c r="C187" s="2" t="s">
        <v>27</v>
      </c>
      <c r="D187" s="2">
        <v>4838</v>
      </c>
      <c r="E187" s="2">
        <v>5969</v>
      </c>
      <c r="F187" s="2">
        <v>8384</v>
      </c>
      <c r="G187" s="2">
        <v>10169</v>
      </c>
      <c r="H187" s="2">
        <v>11047</v>
      </c>
      <c r="I187" s="2">
        <v>100814</v>
      </c>
      <c r="J187" s="2">
        <v>120352</v>
      </c>
      <c r="K187" s="2">
        <v>163354</v>
      </c>
      <c r="L187" s="2">
        <v>196934</v>
      </c>
      <c r="M187" s="2">
        <v>213792</v>
      </c>
      <c r="N187" s="6">
        <v>45100089.616544597</v>
      </c>
      <c r="O187" s="6">
        <v>56417260.620423757</v>
      </c>
      <c r="P187" s="6">
        <v>81706398.255021349</v>
      </c>
      <c r="Q187" s="6">
        <v>94805737.571312129</v>
      </c>
      <c r="R187" s="6">
        <v>103160615.22816831</v>
      </c>
      <c r="S187" s="6">
        <f t="shared" si="81"/>
        <v>9322.0524217744096</v>
      </c>
      <c r="T187" s="6">
        <f t="shared" si="81"/>
        <v>9451.7106082130595</v>
      </c>
      <c r="U187" s="6">
        <f t="shared" si="81"/>
        <v>9745.5150590435769</v>
      </c>
      <c r="V187" s="6">
        <f t="shared" si="81"/>
        <v>9323.0148068946928</v>
      </c>
      <c r="W187" s="6">
        <f t="shared" si="81"/>
        <v>9338.3375783622978</v>
      </c>
      <c r="X187" s="6">
        <f t="shared" si="80"/>
        <v>447.35939072494494</v>
      </c>
      <c r="Y187" s="6">
        <f t="shared" si="80"/>
        <v>468.76878340554174</v>
      </c>
      <c r="Z187" s="6">
        <f t="shared" si="80"/>
        <v>500.17996654518009</v>
      </c>
      <c r="AA187" s="6">
        <f t="shared" si="80"/>
        <v>481.40868296643612</v>
      </c>
      <c r="AB187" s="6">
        <f t="shared" si="80"/>
        <v>482.52794879213587</v>
      </c>
    </row>
    <row r="188" spans="2:28" x14ac:dyDescent="0.3">
      <c r="C188" s="2" t="s">
        <v>28</v>
      </c>
      <c r="D188" s="2">
        <v>113</v>
      </c>
      <c r="E188" s="2">
        <v>213</v>
      </c>
      <c r="F188" s="2">
        <v>231</v>
      </c>
      <c r="G188" s="2">
        <v>257</v>
      </c>
      <c r="H188" s="2">
        <v>256</v>
      </c>
      <c r="I188" s="2">
        <v>1703</v>
      </c>
      <c r="J188" s="2">
        <v>3220</v>
      </c>
      <c r="K188" s="2">
        <v>3390</v>
      </c>
      <c r="L188" s="2">
        <v>3406</v>
      </c>
      <c r="M188" s="2">
        <v>3273</v>
      </c>
      <c r="N188" s="6">
        <v>1508059.4571305471</v>
      </c>
      <c r="O188" s="6">
        <v>2986846.0613349369</v>
      </c>
      <c r="P188" s="6">
        <v>3315844.769608289</v>
      </c>
      <c r="Q188" s="6">
        <v>3153619.0108523136</v>
      </c>
      <c r="R188" s="6">
        <v>3139469.5140036442</v>
      </c>
      <c r="S188" s="6">
        <f t="shared" si="81"/>
        <v>13345.65891265971</v>
      </c>
      <c r="T188" s="6">
        <f t="shared" si="81"/>
        <v>14022.75146166637</v>
      </c>
      <c r="U188" s="6">
        <f t="shared" si="81"/>
        <v>14354.306361940646</v>
      </c>
      <c r="V188" s="6">
        <f t="shared" si="81"/>
        <v>12270.891092810558</v>
      </c>
      <c r="W188" s="6">
        <f t="shared" si="81"/>
        <v>12263.552789076735</v>
      </c>
      <c r="X188" s="6">
        <f t="shared" si="80"/>
        <v>885.53109637730313</v>
      </c>
      <c r="Y188" s="6">
        <f t="shared" si="80"/>
        <v>927.59194451395558</v>
      </c>
      <c r="Z188" s="6">
        <f t="shared" si="80"/>
        <v>978.12530076940675</v>
      </c>
      <c r="AA188" s="6">
        <f t="shared" si="80"/>
        <v>925.90106014454307</v>
      </c>
      <c r="AB188" s="6">
        <f t="shared" si="80"/>
        <v>959.20241796628295</v>
      </c>
    </row>
    <row r="189" spans="2:28" x14ac:dyDescent="0.3">
      <c r="C189" s="2" t="s">
        <v>29</v>
      </c>
      <c r="D189" s="2">
        <v>66</v>
      </c>
      <c r="E189" s="2">
        <v>82</v>
      </c>
      <c r="F189" s="2">
        <v>97</v>
      </c>
      <c r="G189" s="2">
        <v>76</v>
      </c>
      <c r="H189" s="2">
        <v>73</v>
      </c>
      <c r="I189" s="2">
        <v>304</v>
      </c>
      <c r="J189" s="2">
        <v>368</v>
      </c>
      <c r="K189" s="2">
        <v>306</v>
      </c>
      <c r="L189" s="2">
        <v>198</v>
      </c>
      <c r="M189" s="2">
        <v>211</v>
      </c>
      <c r="N189" s="6">
        <v>121364.92890995261</v>
      </c>
      <c r="O189" s="6">
        <v>153340.87934632663</v>
      </c>
      <c r="P189" s="6">
        <v>129344.7241661365</v>
      </c>
      <c r="Q189" s="6">
        <v>77797.795221550201</v>
      </c>
      <c r="R189" s="6">
        <v>83750.688530147032</v>
      </c>
      <c r="S189" s="6">
        <f t="shared" si="81"/>
        <v>1838.8625592417061</v>
      </c>
      <c r="T189" s="6">
        <f t="shared" si="81"/>
        <v>1870.0107237356906</v>
      </c>
      <c r="U189" s="6">
        <f t="shared" si="81"/>
        <v>1333.4507645993453</v>
      </c>
      <c r="V189" s="6">
        <f t="shared" si="81"/>
        <v>1023.6552002835552</v>
      </c>
      <c r="W189" s="6">
        <f t="shared" si="81"/>
        <v>1147.269705892425</v>
      </c>
      <c r="X189" s="6">
        <f t="shared" si="80"/>
        <v>399.22673983537044</v>
      </c>
      <c r="Y189" s="6">
        <f t="shared" si="80"/>
        <v>416.68717213675717</v>
      </c>
      <c r="Z189" s="6">
        <f t="shared" si="80"/>
        <v>422.69517701351799</v>
      </c>
      <c r="AA189" s="6">
        <f t="shared" si="80"/>
        <v>392.91815768459696</v>
      </c>
      <c r="AB189" s="6">
        <f t="shared" si="80"/>
        <v>396.92269445567314</v>
      </c>
    </row>
    <row r="190" spans="2:28" x14ac:dyDescent="0.3">
      <c r="C190" s="2" t="s">
        <v>30</v>
      </c>
      <c r="D190" s="2">
        <v>1019</v>
      </c>
      <c r="E190" s="2">
        <v>1127</v>
      </c>
      <c r="F190" s="2">
        <v>1149</v>
      </c>
      <c r="G190" s="2">
        <v>1097</v>
      </c>
      <c r="H190" s="2">
        <v>1092</v>
      </c>
      <c r="I190" s="2">
        <v>2855</v>
      </c>
      <c r="J190" s="2">
        <v>3332</v>
      </c>
      <c r="K190" s="2">
        <v>3386</v>
      </c>
      <c r="L190" s="2">
        <v>3311</v>
      </c>
      <c r="M190" s="2">
        <v>3206</v>
      </c>
      <c r="N190" s="6">
        <v>3619520.5705168159</v>
      </c>
      <c r="O190" s="6">
        <v>4150336.0584206628</v>
      </c>
      <c r="P190" s="6">
        <v>4559872.0492493073</v>
      </c>
      <c r="Q190" s="6">
        <v>4031524.7107344782</v>
      </c>
      <c r="R190" s="6">
        <v>3982188.7299214453</v>
      </c>
      <c r="S190" s="6">
        <f t="shared" si="81"/>
        <v>3552.031963215717</v>
      </c>
      <c r="T190" s="6">
        <f t="shared" si="81"/>
        <v>3682.6406907015639</v>
      </c>
      <c r="U190" s="6">
        <f t="shared" si="81"/>
        <v>3968.5570489550105</v>
      </c>
      <c r="V190" s="6">
        <f t="shared" si="81"/>
        <v>3675.0453151636084</v>
      </c>
      <c r="W190" s="6">
        <f t="shared" si="81"/>
        <v>3646.6929761185397</v>
      </c>
      <c r="X190" s="6">
        <f t="shared" si="80"/>
        <v>1267.7830369586045</v>
      </c>
      <c r="Y190" s="6">
        <f t="shared" si="80"/>
        <v>1245.5990571490584</v>
      </c>
      <c r="Z190" s="6">
        <f t="shared" si="80"/>
        <v>1346.684007456972</v>
      </c>
      <c r="AA190" s="6">
        <f t="shared" si="80"/>
        <v>1217.6154366458709</v>
      </c>
      <c r="AB190" s="6">
        <f t="shared" si="80"/>
        <v>1242.1050311670135</v>
      </c>
    </row>
    <row r="191" spans="2:28" x14ac:dyDescent="0.3">
      <c r="C191" s="2" t="s">
        <v>31</v>
      </c>
      <c r="D191" s="6">
        <f>SUM(D187:D190)</f>
        <v>6036</v>
      </c>
      <c r="E191" s="6">
        <f t="shared" ref="E191:M191" si="82">SUM(E187:E190)</f>
        <v>7391</v>
      </c>
      <c r="F191" s="6">
        <f t="shared" si="82"/>
        <v>9861</v>
      </c>
      <c r="G191" s="6">
        <f t="shared" si="82"/>
        <v>11599</v>
      </c>
      <c r="H191" s="6">
        <f t="shared" si="82"/>
        <v>12468</v>
      </c>
      <c r="I191" s="6">
        <f t="shared" si="82"/>
        <v>105676</v>
      </c>
      <c r="J191" s="6">
        <f t="shared" si="82"/>
        <v>127272</v>
      </c>
      <c r="K191" s="6">
        <f t="shared" si="82"/>
        <v>170436</v>
      </c>
      <c r="L191" s="6">
        <f t="shared" si="82"/>
        <v>203849</v>
      </c>
      <c r="M191" s="6">
        <f t="shared" si="82"/>
        <v>220482</v>
      </c>
      <c r="N191" s="6">
        <f>SUM(N187:N190)</f>
        <v>50349034.573101908</v>
      </c>
      <c r="O191" s="6">
        <f t="shared" ref="O191:R191" si="83">SUM(O187:O190)</f>
        <v>63707783.619525686</v>
      </c>
      <c r="P191" s="6">
        <f t="shared" si="83"/>
        <v>89711459.798045084</v>
      </c>
      <c r="Q191" s="6">
        <f t="shared" si="83"/>
        <v>102068679.08812046</v>
      </c>
      <c r="R191" s="6">
        <f t="shared" si="83"/>
        <v>110366024.16062355</v>
      </c>
      <c r="S191" s="6">
        <f t="shared" si="81"/>
        <v>8341.4570200632716</v>
      </c>
      <c r="T191" s="6">
        <f t="shared" si="81"/>
        <v>8619.643298542238</v>
      </c>
      <c r="U191" s="6">
        <f t="shared" si="81"/>
        <v>9097.6026567330991</v>
      </c>
      <c r="V191" s="6">
        <f t="shared" si="81"/>
        <v>8799.7826612742883</v>
      </c>
      <c r="W191" s="6">
        <f t="shared" si="81"/>
        <v>8851.9429066910125</v>
      </c>
      <c r="X191" s="6">
        <f t="shared" si="80"/>
        <v>476.44720251619958</v>
      </c>
      <c r="Y191" s="6">
        <f t="shared" si="80"/>
        <v>500.56401737637253</v>
      </c>
      <c r="Z191" s="6">
        <f t="shared" si="80"/>
        <v>526.36449927271872</v>
      </c>
      <c r="AA191" s="6">
        <f t="shared" si="80"/>
        <v>500.70728376455349</v>
      </c>
      <c r="AB191" s="6">
        <f t="shared" si="80"/>
        <v>500.56704928576278</v>
      </c>
    </row>
    <row r="192" spans="2:28" x14ac:dyDescent="0.3">
      <c r="C192" s="2" t="s">
        <v>32</v>
      </c>
      <c r="D192" s="13">
        <f>SUM(D187:D190)/SUM(D185:D190)</f>
        <v>0.22621144548963759</v>
      </c>
      <c r="E192" s="13">
        <f t="shared" ref="E192:N192" si="84">SUM(E187:E190)/SUM(E185:E190)</f>
        <v>0.29111032336838788</v>
      </c>
      <c r="F192" s="13">
        <f t="shared" si="84"/>
        <v>0.39659749034749037</v>
      </c>
      <c r="G192" s="13">
        <f t="shared" si="84"/>
        <v>0.48588304289544237</v>
      </c>
      <c r="H192" s="13">
        <f t="shared" si="84"/>
        <v>0.54514450614315069</v>
      </c>
      <c r="I192" s="13">
        <f t="shared" si="84"/>
        <v>0.2158692805651054</v>
      </c>
      <c r="J192" s="13">
        <f t="shared" si="84"/>
        <v>0.2874404045377244</v>
      </c>
      <c r="K192" s="13">
        <f t="shared" si="84"/>
        <v>0.40227055477536378</v>
      </c>
      <c r="L192" s="13">
        <f t="shared" si="84"/>
        <v>0.50175251185160752</v>
      </c>
      <c r="M192" s="13">
        <f t="shared" si="84"/>
        <v>0.57669642366714702</v>
      </c>
      <c r="N192" s="13">
        <f t="shared" si="84"/>
        <v>0.48621254872580266</v>
      </c>
      <c r="O192" s="13">
        <f t="shared" ref="O192:R192" si="85">SUM(O187:O190)/SUM(O185:O190)</f>
        <v>0.5573554665121988</v>
      </c>
      <c r="P192" s="13">
        <f t="shared" si="85"/>
        <v>0.67137865827849974</v>
      </c>
      <c r="Q192" s="13">
        <f t="shared" si="85"/>
        <v>0.75157574813713701</v>
      </c>
      <c r="R192" s="13">
        <f t="shared" si="85"/>
        <v>0.8050461104344423</v>
      </c>
      <c r="S192" s="13"/>
      <c r="T192" s="13"/>
      <c r="U192" s="13"/>
      <c r="V192" s="13"/>
      <c r="W192" s="13"/>
      <c r="X192" s="13"/>
    </row>
    <row r="193" spans="2:28" x14ac:dyDescent="0.3">
      <c r="C193" s="2" t="s">
        <v>33</v>
      </c>
      <c r="D193" s="13">
        <f>D187/(SUM(D185:D190))</f>
        <v>0.18131394520855976</v>
      </c>
      <c r="E193" s="13">
        <f t="shared" ref="E193:N193" si="86">E187/(SUM(E185:E190))</f>
        <v>0.23510181574697703</v>
      </c>
      <c r="F193" s="13">
        <f t="shared" si="86"/>
        <v>0.33719433719433717</v>
      </c>
      <c r="G193" s="13">
        <f t="shared" si="86"/>
        <v>0.42598022788203754</v>
      </c>
      <c r="H193" s="13">
        <f t="shared" si="86"/>
        <v>0.48301342311223822</v>
      </c>
      <c r="I193" s="13">
        <f t="shared" si="86"/>
        <v>0.20593744701626229</v>
      </c>
      <c r="J193" s="13">
        <f t="shared" si="86"/>
        <v>0.27181176980737481</v>
      </c>
      <c r="K193" s="13">
        <f t="shared" si="86"/>
        <v>0.38555530641868369</v>
      </c>
      <c r="L193" s="13">
        <f t="shared" si="86"/>
        <v>0.48473197891078434</v>
      </c>
      <c r="M193" s="13">
        <f t="shared" si="86"/>
        <v>0.55919794726393401</v>
      </c>
      <c r="N193" s="13">
        <f t="shared" si="86"/>
        <v>0.43552432943643826</v>
      </c>
      <c r="O193" s="13">
        <f t="shared" ref="O193:R193" si="87">O187/(SUM(O185:O190))</f>
        <v>0.49357341954051631</v>
      </c>
      <c r="P193" s="13">
        <f t="shared" si="87"/>
        <v>0.61147073246511097</v>
      </c>
      <c r="Q193" s="13">
        <f t="shared" si="87"/>
        <v>0.69809557426853242</v>
      </c>
      <c r="R193" s="13">
        <f t="shared" si="87"/>
        <v>0.75248748580988822</v>
      </c>
      <c r="S193" s="13"/>
      <c r="T193" s="13"/>
      <c r="U193" s="13"/>
      <c r="V193" s="13"/>
      <c r="W193" s="13"/>
      <c r="X193" s="13"/>
    </row>
    <row r="194" spans="2:28" x14ac:dyDescent="0.3">
      <c r="C194" s="2" t="s">
        <v>49</v>
      </c>
      <c r="D194" s="13">
        <f>D188/D184</f>
        <v>4.2349061200014993E-3</v>
      </c>
      <c r="E194" s="13">
        <f t="shared" ref="E194:R194" si="88">E188/E184</f>
        <v>8.389460002363229E-3</v>
      </c>
      <c r="F194" s="13">
        <f t="shared" si="88"/>
        <v>9.2905405405405411E-3</v>
      </c>
      <c r="G194" s="13">
        <f t="shared" si="88"/>
        <v>1.0765750670241287E-2</v>
      </c>
      <c r="H194" s="13">
        <f t="shared" si="88"/>
        <v>1.1193214113943422E-2</v>
      </c>
      <c r="I194" s="13">
        <f t="shared" si="88"/>
        <v>3.4787973125626867E-3</v>
      </c>
      <c r="J194" s="13">
        <f t="shared" si="88"/>
        <v>7.2722837907118034E-3</v>
      </c>
      <c r="K194" s="13">
        <f t="shared" si="88"/>
        <v>8.0012273269056012E-3</v>
      </c>
      <c r="L194" s="13">
        <f t="shared" si="88"/>
        <v>8.3835047283360494E-3</v>
      </c>
      <c r="M194" s="13">
        <f t="shared" si="88"/>
        <v>8.5609137918858328E-3</v>
      </c>
      <c r="N194" s="13">
        <f t="shared" si="88"/>
        <v>1.4563088220031391E-2</v>
      </c>
      <c r="O194" s="13">
        <f t="shared" si="88"/>
        <v>2.6130794156292624E-2</v>
      </c>
      <c r="P194" s="13">
        <f t="shared" si="88"/>
        <v>2.481497255190028E-2</v>
      </c>
      <c r="Q194" s="13">
        <f t="shared" si="88"/>
        <v>2.3221458223972306E-2</v>
      </c>
      <c r="R194" s="13">
        <f t="shared" si="88"/>
        <v>2.2900324083413678E-2</v>
      </c>
      <c r="S194" s="13"/>
      <c r="T194" s="13"/>
      <c r="U194" s="13"/>
      <c r="V194" s="13"/>
      <c r="W194" s="13"/>
      <c r="X194" s="13"/>
    </row>
    <row r="195" spans="2:28" x14ac:dyDescent="0.3">
      <c r="B195" s="2" t="s">
        <v>46</v>
      </c>
      <c r="C195" s="2" t="s">
        <v>24</v>
      </c>
      <c r="D195" s="2">
        <v>23199</v>
      </c>
      <c r="E195" s="2">
        <v>23154</v>
      </c>
      <c r="F195" s="2">
        <v>24598</v>
      </c>
      <c r="G195" s="2">
        <v>24888</v>
      </c>
      <c r="H195" s="2">
        <v>25799</v>
      </c>
      <c r="I195" s="2">
        <v>411280</v>
      </c>
      <c r="J195" s="2">
        <v>397483</v>
      </c>
      <c r="K195" s="2">
        <v>423612</v>
      </c>
      <c r="L195" s="2">
        <v>424354</v>
      </c>
      <c r="M195" s="2">
        <v>434825</v>
      </c>
      <c r="N195" s="6">
        <v>103434678.62315564</v>
      </c>
      <c r="O195" s="6">
        <v>119554269.46756686</v>
      </c>
      <c r="P195" s="6">
        <v>148962618.57719049</v>
      </c>
      <c r="Q195" s="6">
        <v>156132781.88210779</v>
      </c>
      <c r="R195" s="6">
        <v>168884793.40813488</v>
      </c>
      <c r="S195" s="6">
        <f>N195/D195</f>
        <v>4458.5835002868935</v>
      </c>
      <c r="T195" s="6">
        <f>O195/E195</f>
        <v>5163.439123588445</v>
      </c>
      <c r="U195" s="6">
        <f>P195/F195</f>
        <v>6055.8833473124032</v>
      </c>
      <c r="V195" s="6">
        <f>Q195/G195</f>
        <v>6273.4161797696797</v>
      </c>
      <c r="W195" s="6">
        <f>R195/H195</f>
        <v>6546.1759528716184</v>
      </c>
      <c r="X195" s="6">
        <f t="shared" ref="X195:AB202" si="89">N195/I195</f>
        <v>251.49455024109034</v>
      </c>
      <c r="Y195" s="6">
        <f t="shared" si="89"/>
        <v>300.77832125541687</v>
      </c>
      <c r="Z195" s="6">
        <f t="shared" si="89"/>
        <v>351.64872236195032</v>
      </c>
      <c r="AA195" s="6">
        <f t="shared" si="89"/>
        <v>367.93050585621393</v>
      </c>
      <c r="AB195" s="6">
        <f t="shared" si="89"/>
        <v>388.39715611598893</v>
      </c>
    </row>
    <row r="196" spans="2:28" x14ac:dyDescent="0.3">
      <c r="C196" s="2" t="s">
        <v>25</v>
      </c>
      <c r="D196" s="2">
        <v>7215</v>
      </c>
      <c r="E196" s="2">
        <v>5665</v>
      </c>
      <c r="F196" s="2">
        <v>4604</v>
      </c>
      <c r="G196" s="2">
        <v>3573</v>
      </c>
      <c r="H196" s="2">
        <v>3042</v>
      </c>
      <c r="I196" s="2">
        <v>111581</v>
      </c>
      <c r="J196" s="2">
        <v>77403</v>
      </c>
      <c r="K196" s="2">
        <v>55853</v>
      </c>
      <c r="L196" s="2">
        <v>39046</v>
      </c>
      <c r="M196" s="2">
        <v>31313</v>
      </c>
      <c r="N196" s="6">
        <v>5049399.3968117191</v>
      </c>
      <c r="O196" s="6">
        <v>3726914.5060309153</v>
      </c>
      <c r="P196" s="6">
        <v>2770691.6295555755</v>
      </c>
      <c r="Q196" s="6">
        <v>1873253.5495217259</v>
      </c>
      <c r="R196" s="6">
        <v>1485881.9541544851</v>
      </c>
      <c r="S196" s="6">
        <f t="shared" ref="S196:W202" si="90">N196/D196</f>
        <v>699.84745624556047</v>
      </c>
      <c r="T196" s="6">
        <f t="shared" si="90"/>
        <v>657.88429056150312</v>
      </c>
      <c r="U196" s="6">
        <f t="shared" si="90"/>
        <v>601.8009621102467</v>
      </c>
      <c r="V196" s="6">
        <f t="shared" si="90"/>
        <v>524.28031052945028</v>
      </c>
      <c r="W196" s="6">
        <f t="shared" si="90"/>
        <v>488.45560623092871</v>
      </c>
      <c r="X196" s="6">
        <f t="shared" si="89"/>
        <v>45.253218709383489</v>
      </c>
      <c r="Y196" s="6">
        <f t="shared" si="89"/>
        <v>48.149483948050012</v>
      </c>
      <c r="Z196" s="6">
        <f t="shared" si="89"/>
        <v>49.606854234429228</v>
      </c>
      <c r="AA196" s="6">
        <f t="shared" si="89"/>
        <v>47.975555742501818</v>
      </c>
      <c r="AB196" s="6">
        <f t="shared" si="89"/>
        <v>47.452558175661395</v>
      </c>
    </row>
    <row r="197" spans="2:28" x14ac:dyDescent="0.3">
      <c r="C197" s="2" t="s">
        <v>26</v>
      </c>
      <c r="D197" s="2">
        <v>8897</v>
      </c>
      <c r="E197" s="2">
        <v>8635</v>
      </c>
      <c r="F197" s="2">
        <v>8252</v>
      </c>
      <c r="G197" s="2">
        <v>7402</v>
      </c>
      <c r="H197" s="2">
        <v>6791</v>
      </c>
      <c r="I197" s="2">
        <v>170771</v>
      </c>
      <c r="J197" s="2">
        <v>160386</v>
      </c>
      <c r="K197" s="2">
        <v>153976</v>
      </c>
      <c r="L197" s="2">
        <v>131791</v>
      </c>
      <c r="M197" s="2">
        <v>116943</v>
      </c>
      <c r="N197" s="6">
        <v>37832778.112882376</v>
      </c>
      <c r="O197" s="6">
        <v>36660919.316614203</v>
      </c>
      <c r="P197" s="6">
        <v>34725219.485594839</v>
      </c>
      <c r="Q197" s="6">
        <v>27415288.465662934</v>
      </c>
      <c r="R197" s="6">
        <v>23447275.115461208</v>
      </c>
      <c r="S197" s="6">
        <f t="shared" si="90"/>
        <v>4252.3073072813731</v>
      </c>
      <c r="T197" s="6">
        <f t="shared" si="90"/>
        <v>4245.6189133311182</v>
      </c>
      <c r="U197" s="6">
        <f t="shared" si="90"/>
        <v>4208.0973685888075</v>
      </c>
      <c r="V197" s="6">
        <f t="shared" si="90"/>
        <v>3703.7676932805907</v>
      </c>
      <c r="W197" s="6">
        <f t="shared" si="90"/>
        <v>3452.6984413873079</v>
      </c>
      <c r="X197" s="6">
        <f t="shared" si="89"/>
        <v>221.54100001102282</v>
      </c>
      <c r="Y197" s="6">
        <f t="shared" si="89"/>
        <v>228.57929817199883</v>
      </c>
      <c r="Z197" s="6">
        <f t="shared" si="89"/>
        <v>225.52358475083673</v>
      </c>
      <c r="AA197" s="6">
        <f t="shared" si="89"/>
        <v>208.02094578281472</v>
      </c>
      <c r="AB197" s="6">
        <f t="shared" si="89"/>
        <v>200.50174115134047</v>
      </c>
    </row>
    <row r="198" spans="2:28" x14ac:dyDescent="0.3">
      <c r="C198" s="2" t="s">
        <v>27</v>
      </c>
      <c r="D198" s="2">
        <v>5699</v>
      </c>
      <c r="E198" s="2">
        <v>7146</v>
      </c>
      <c r="F198" s="2">
        <v>9820</v>
      </c>
      <c r="G198" s="2">
        <v>11908</v>
      </c>
      <c r="H198" s="2">
        <v>13715</v>
      </c>
      <c r="I198" s="2">
        <v>123122</v>
      </c>
      <c r="J198" s="2">
        <v>151537</v>
      </c>
      <c r="K198" s="2">
        <v>204573</v>
      </c>
      <c r="L198" s="2">
        <v>243854</v>
      </c>
      <c r="M198" s="2">
        <v>276011</v>
      </c>
      <c r="N198" s="6">
        <v>54753033.175355449</v>
      </c>
      <c r="O198" s="6">
        <v>70675592.479926437</v>
      </c>
      <c r="P198" s="6">
        <v>101387055.3485413</v>
      </c>
      <c r="Q198" s="6">
        <v>116705415.86239436</v>
      </c>
      <c r="R198" s="6">
        <v>132710908.85979408</v>
      </c>
      <c r="S198" s="6">
        <f t="shared" si="90"/>
        <v>9607.4808168723375</v>
      </c>
      <c r="T198" s="6">
        <f t="shared" si="90"/>
        <v>9890.2312454417061</v>
      </c>
      <c r="U198" s="6">
        <f t="shared" si="90"/>
        <v>10324.547387835164</v>
      </c>
      <c r="V198" s="6">
        <f t="shared" si="90"/>
        <v>9800.5891721862918</v>
      </c>
      <c r="W198" s="6">
        <f t="shared" si="90"/>
        <v>9676.3331286762004</v>
      </c>
      <c r="X198" s="6">
        <f t="shared" si="89"/>
        <v>444.70552115264087</v>
      </c>
      <c r="Y198" s="6">
        <f t="shared" si="89"/>
        <v>466.3916566906197</v>
      </c>
      <c r="Z198" s="6">
        <f t="shared" si="89"/>
        <v>495.60330712528685</v>
      </c>
      <c r="AA198" s="6">
        <f t="shared" si="89"/>
        <v>478.58725246415628</v>
      </c>
      <c r="AB198" s="6">
        <f t="shared" si="89"/>
        <v>480.81746328876051</v>
      </c>
    </row>
    <row r="199" spans="2:28" x14ac:dyDescent="0.3">
      <c r="C199" s="2" t="s">
        <v>28</v>
      </c>
      <c r="D199" s="2">
        <v>128</v>
      </c>
      <c r="E199" s="2">
        <v>252</v>
      </c>
      <c r="F199" s="2">
        <v>293</v>
      </c>
      <c r="G199" s="2">
        <v>328</v>
      </c>
      <c r="H199" s="2">
        <v>391</v>
      </c>
      <c r="I199" s="2">
        <v>1840</v>
      </c>
      <c r="J199" s="2">
        <v>3648</v>
      </c>
      <c r="K199" s="2">
        <v>4096</v>
      </c>
      <c r="L199" s="2">
        <v>4484</v>
      </c>
      <c r="M199" s="2">
        <v>4756</v>
      </c>
      <c r="N199" s="6">
        <v>1619826.7987936235</v>
      </c>
      <c r="O199" s="6">
        <v>3432729.6522938702</v>
      </c>
      <c r="P199" s="6">
        <v>3976578.205943834</v>
      </c>
      <c r="Q199" s="6">
        <v>4234159.4818341695</v>
      </c>
      <c r="R199" s="6">
        <v>4688160.6711580018</v>
      </c>
      <c r="S199" s="6">
        <f t="shared" si="90"/>
        <v>12654.896865575183</v>
      </c>
      <c r="T199" s="6">
        <f t="shared" si="90"/>
        <v>13621.943064658215</v>
      </c>
      <c r="U199" s="6">
        <f t="shared" si="90"/>
        <v>13571.93926943288</v>
      </c>
      <c r="V199" s="6">
        <f t="shared" si="90"/>
        <v>12909.022810470029</v>
      </c>
      <c r="W199" s="6">
        <f t="shared" si="90"/>
        <v>11990.18074464962</v>
      </c>
      <c r="X199" s="6">
        <f t="shared" si="89"/>
        <v>880.3406515182736</v>
      </c>
      <c r="Y199" s="6">
        <f t="shared" si="89"/>
        <v>940.98948801915299</v>
      </c>
      <c r="Z199" s="6">
        <f t="shared" si="89"/>
        <v>970.84428856050636</v>
      </c>
      <c r="AA199" s="6">
        <f t="shared" si="89"/>
        <v>944.28177560976121</v>
      </c>
      <c r="AB199" s="6">
        <f t="shared" si="89"/>
        <v>985.73605364970604</v>
      </c>
    </row>
    <row r="200" spans="2:28" x14ac:dyDescent="0.3">
      <c r="C200" s="2" t="s">
        <v>29</v>
      </c>
      <c r="D200" s="2">
        <v>42</v>
      </c>
      <c r="E200" s="2">
        <v>47</v>
      </c>
      <c r="F200" s="2">
        <v>61</v>
      </c>
      <c r="G200" s="2">
        <v>70</v>
      </c>
      <c r="H200" s="2">
        <v>68</v>
      </c>
      <c r="I200" s="2">
        <v>181</v>
      </c>
      <c r="J200" s="2">
        <v>173</v>
      </c>
      <c r="K200" s="2">
        <v>163</v>
      </c>
      <c r="L200" s="2">
        <v>155</v>
      </c>
      <c r="M200" s="2">
        <v>146</v>
      </c>
      <c r="N200" s="6">
        <v>77416.630762602319</v>
      </c>
      <c r="O200" s="6">
        <v>60993.597679601007</v>
      </c>
      <c r="P200" s="6">
        <v>70372.625647550682</v>
      </c>
      <c r="Q200" s="6">
        <v>62121.563076395141</v>
      </c>
      <c r="R200" s="6">
        <v>56308.630990212281</v>
      </c>
      <c r="S200" s="6">
        <f t="shared" si="90"/>
        <v>1843.2531133952932</v>
      </c>
      <c r="T200" s="6">
        <f t="shared" si="90"/>
        <v>1297.7361208425746</v>
      </c>
      <c r="U200" s="6">
        <f t="shared" si="90"/>
        <v>1153.6496007795195</v>
      </c>
      <c r="V200" s="6">
        <f t="shared" si="90"/>
        <v>887.45090109135913</v>
      </c>
      <c r="W200" s="6">
        <f t="shared" si="90"/>
        <v>828.06810279723948</v>
      </c>
      <c r="X200" s="6">
        <f t="shared" si="89"/>
        <v>427.71619205857633</v>
      </c>
      <c r="Y200" s="6">
        <f t="shared" si="89"/>
        <v>352.56414843700003</v>
      </c>
      <c r="Z200" s="6">
        <f t="shared" si="89"/>
        <v>431.73389967822504</v>
      </c>
      <c r="AA200" s="6">
        <f t="shared" si="89"/>
        <v>400.78427791222674</v>
      </c>
      <c r="AB200" s="6">
        <f t="shared" si="89"/>
        <v>385.67555472748137</v>
      </c>
    </row>
    <row r="201" spans="2:28" x14ac:dyDescent="0.3">
      <c r="C201" s="2" t="s">
        <v>30</v>
      </c>
      <c r="D201" s="2">
        <v>1218</v>
      </c>
      <c r="E201" s="2">
        <v>1409</v>
      </c>
      <c r="F201" s="2">
        <v>1568</v>
      </c>
      <c r="G201" s="2">
        <v>1607</v>
      </c>
      <c r="H201" s="2">
        <v>1792</v>
      </c>
      <c r="I201" s="2">
        <v>3785</v>
      </c>
      <c r="J201" s="2">
        <v>4336</v>
      </c>
      <c r="K201" s="2">
        <v>4951</v>
      </c>
      <c r="L201" s="2">
        <v>5024</v>
      </c>
      <c r="M201" s="2">
        <v>5656</v>
      </c>
      <c r="N201" s="6">
        <v>4102224.5085498579</v>
      </c>
      <c r="O201" s="6">
        <v>4997119.9150218274</v>
      </c>
      <c r="P201" s="6">
        <v>6032701.281907402</v>
      </c>
      <c r="Q201" s="6">
        <v>5842542.9596182033</v>
      </c>
      <c r="R201" s="6">
        <v>6496258.1765768602</v>
      </c>
      <c r="S201" s="6">
        <f t="shared" si="90"/>
        <v>3368.000417528619</v>
      </c>
      <c r="T201" s="6">
        <f t="shared" si="90"/>
        <v>3546.5719765946255</v>
      </c>
      <c r="U201" s="6">
        <f t="shared" si="90"/>
        <v>3847.3860216246185</v>
      </c>
      <c r="V201" s="6">
        <f t="shared" si="90"/>
        <v>3635.6832356056025</v>
      </c>
      <c r="W201" s="6">
        <f t="shared" si="90"/>
        <v>3625.1440717504802</v>
      </c>
      <c r="X201" s="6">
        <f t="shared" si="89"/>
        <v>1083.8109665917723</v>
      </c>
      <c r="Y201" s="6">
        <f t="shared" si="89"/>
        <v>1152.4723051249603</v>
      </c>
      <c r="Z201" s="6">
        <f t="shared" si="89"/>
        <v>1218.481373845163</v>
      </c>
      <c r="AA201" s="6">
        <f t="shared" si="89"/>
        <v>1162.9265445099927</v>
      </c>
      <c r="AB201" s="6">
        <f t="shared" si="89"/>
        <v>1148.5604979803502</v>
      </c>
    </row>
    <row r="202" spans="2:28" x14ac:dyDescent="0.3">
      <c r="C202" s="2" t="s">
        <v>31</v>
      </c>
      <c r="D202" s="6">
        <f>SUM(D198:D201)</f>
        <v>7087</v>
      </c>
      <c r="E202" s="6">
        <f t="shared" ref="E202:R202" si="91">SUM(E198:E201)</f>
        <v>8854</v>
      </c>
      <c r="F202" s="6">
        <f t="shared" si="91"/>
        <v>11742</v>
      </c>
      <c r="G202" s="6">
        <f t="shared" si="91"/>
        <v>13913</v>
      </c>
      <c r="H202" s="6">
        <f t="shared" si="91"/>
        <v>15966</v>
      </c>
      <c r="I202" s="6">
        <f t="shared" si="91"/>
        <v>128928</v>
      </c>
      <c r="J202" s="6">
        <f t="shared" si="91"/>
        <v>159694</v>
      </c>
      <c r="K202" s="6">
        <f t="shared" si="91"/>
        <v>213783</v>
      </c>
      <c r="L202" s="6">
        <f t="shared" si="91"/>
        <v>253517</v>
      </c>
      <c r="M202" s="6">
        <f t="shared" si="91"/>
        <v>286569</v>
      </c>
      <c r="N202" s="6">
        <f t="shared" si="91"/>
        <v>60552501.113461524</v>
      </c>
      <c r="O202" s="6">
        <f t="shared" si="91"/>
        <v>79166435.644921735</v>
      </c>
      <c r="P202" s="6">
        <f t="shared" si="91"/>
        <v>111466707.4620401</v>
      </c>
      <c r="Q202" s="6">
        <f t="shared" si="91"/>
        <v>126844239.86692312</v>
      </c>
      <c r="R202" s="6">
        <f t="shared" si="91"/>
        <v>143951636.33851916</v>
      </c>
      <c r="S202" s="6">
        <f t="shared" si="90"/>
        <v>8544.1655303318075</v>
      </c>
      <c r="T202" s="6">
        <f t="shared" si="90"/>
        <v>8941.3186858958361</v>
      </c>
      <c r="U202" s="6">
        <f t="shared" si="90"/>
        <v>9492.9916080769963</v>
      </c>
      <c r="V202" s="6">
        <f t="shared" si="90"/>
        <v>9116.9582309295711</v>
      </c>
      <c r="W202" s="6">
        <f t="shared" si="90"/>
        <v>9016.1365613503167</v>
      </c>
      <c r="X202" s="6">
        <f t="shared" si="89"/>
        <v>469.6613700163</v>
      </c>
      <c r="Y202" s="6">
        <f t="shared" si="89"/>
        <v>495.73832232220207</v>
      </c>
      <c r="Z202" s="6">
        <f t="shared" si="89"/>
        <v>521.40117531347255</v>
      </c>
      <c r="AA202" s="6">
        <f t="shared" si="89"/>
        <v>500.33820164692355</v>
      </c>
      <c r="AB202" s="6">
        <f t="shared" si="89"/>
        <v>502.32801293412462</v>
      </c>
    </row>
    <row r="203" spans="2:28" x14ac:dyDescent="0.3">
      <c r="C203" s="2" t="s">
        <v>32</v>
      </c>
      <c r="D203" s="13">
        <f>SUM(D198:D201)/SUM(D196:D201)</f>
        <v>0.30548730548730546</v>
      </c>
      <c r="E203" s="13">
        <f t="shared" ref="E203:N203" si="92">SUM(E198:E201)/SUM(E196:E201)</f>
        <v>0.38239613025827068</v>
      </c>
      <c r="F203" s="13">
        <f t="shared" si="92"/>
        <v>0.47735588259208067</v>
      </c>
      <c r="G203" s="13">
        <f t="shared" si="92"/>
        <v>0.55902442944390873</v>
      </c>
      <c r="H203" s="13">
        <f t="shared" si="92"/>
        <v>0.61886119617039426</v>
      </c>
      <c r="I203" s="13">
        <f t="shared" si="92"/>
        <v>0.31347986773001363</v>
      </c>
      <c r="J203" s="13">
        <f t="shared" si="92"/>
        <v>0.4017630942706984</v>
      </c>
      <c r="K203" s="13">
        <f t="shared" si="92"/>
        <v>0.50466700660037955</v>
      </c>
      <c r="L203" s="13">
        <f t="shared" si="92"/>
        <v>0.59741866460549442</v>
      </c>
      <c r="M203" s="13">
        <f t="shared" si="92"/>
        <v>0.65904444316679123</v>
      </c>
      <c r="N203" s="13">
        <f t="shared" si="92"/>
        <v>0.58541779139734096</v>
      </c>
      <c r="O203" s="13">
        <f t="shared" ref="O203:R203" si="93">SUM(O198:O201)/SUM(O196:O201)</f>
        <v>0.66217991208083382</v>
      </c>
      <c r="P203" s="13">
        <f t="shared" si="93"/>
        <v>0.74828643942157547</v>
      </c>
      <c r="Q203" s="13">
        <f t="shared" si="93"/>
        <v>0.81241260379706948</v>
      </c>
      <c r="R203" s="13">
        <f t="shared" si="93"/>
        <v>0.85236588465747143</v>
      </c>
      <c r="S203" s="13"/>
      <c r="T203" s="13"/>
      <c r="U203" s="13"/>
      <c r="V203" s="13"/>
      <c r="W203" s="13"/>
      <c r="X203" s="13"/>
    </row>
    <row r="204" spans="2:28" x14ac:dyDescent="0.3">
      <c r="C204" s="2" t="s">
        <v>33</v>
      </c>
      <c r="D204" s="13">
        <f>D198/(SUM(D196:D201))</f>
        <v>0.24565714039398251</v>
      </c>
      <c r="E204" s="13">
        <f t="shared" ref="E204:M204" si="94">E198/(SUM(E196:E201))</f>
        <v>0.30862917854366417</v>
      </c>
      <c r="F204" s="13">
        <f t="shared" si="94"/>
        <v>0.39921944873566956</v>
      </c>
      <c r="G204" s="13">
        <f t="shared" si="94"/>
        <v>0.47846351655416264</v>
      </c>
      <c r="H204" s="13">
        <f t="shared" si="94"/>
        <v>0.53160975231598129</v>
      </c>
      <c r="I204" s="13">
        <f t="shared" si="94"/>
        <v>0.29936296440381249</v>
      </c>
      <c r="J204" s="13">
        <f t="shared" si="94"/>
        <v>0.38124146189899943</v>
      </c>
      <c r="K204" s="13">
        <f t="shared" si="94"/>
        <v>0.48292541287782215</v>
      </c>
      <c r="L204" s="13">
        <f t="shared" si="94"/>
        <v>0.57464758197165577</v>
      </c>
      <c r="M204" s="13">
        <f t="shared" si="94"/>
        <v>0.63476341056746965</v>
      </c>
      <c r="N204" s="13">
        <f>N198/(SUM(N196:N201))</f>
        <v>0.52934889830167697</v>
      </c>
      <c r="O204" s="13">
        <f t="shared" ref="O204:R204" si="95">O198/(SUM(O196:O201))</f>
        <v>0.59115908444490628</v>
      </c>
      <c r="P204" s="13">
        <f t="shared" si="95"/>
        <v>0.68062079142361376</v>
      </c>
      <c r="Q204" s="13">
        <f t="shared" si="95"/>
        <v>0.74747541455141597</v>
      </c>
      <c r="R204" s="13">
        <f t="shared" si="95"/>
        <v>0.78580733162327243</v>
      </c>
      <c r="S204" s="13"/>
      <c r="T204" s="13"/>
      <c r="U204" s="13"/>
      <c r="V204" s="13"/>
      <c r="W204" s="13"/>
      <c r="X204" s="13"/>
    </row>
    <row r="205" spans="2:28" x14ac:dyDescent="0.3">
      <c r="C205" s="2" t="s">
        <v>49</v>
      </c>
      <c r="D205" s="13">
        <f>D199/D195</f>
        <v>5.5174792016897279E-3</v>
      </c>
      <c r="E205" s="13">
        <f t="shared" ref="E205:R205" si="96">E199/E195</f>
        <v>1.0883648613630474E-2</v>
      </c>
      <c r="F205" s="13">
        <f t="shared" si="96"/>
        <v>1.1911537523375884E-2</v>
      </c>
      <c r="G205" s="13">
        <f t="shared" si="96"/>
        <v>1.3179042108646738E-2</v>
      </c>
      <c r="H205" s="13">
        <f t="shared" si="96"/>
        <v>1.5155626187061514E-2</v>
      </c>
      <c r="I205" s="13">
        <f t="shared" si="96"/>
        <v>4.4738377747519939E-3</v>
      </c>
      <c r="J205" s="13">
        <f t="shared" si="96"/>
        <v>9.1777509981558966E-3</v>
      </c>
      <c r="K205" s="13">
        <f t="shared" si="96"/>
        <v>9.669225612116748E-3</v>
      </c>
      <c r="L205" s="13">
        <f t="shared" si="96"/>
        <v>1.0566649542598868E-2</v>
      </c>
      <c r="M205" s="13">
        <f t="shared" si="96"/>
        <v>1.093773357097683E-2</v>
      </c>
      <c r="N205" s="13">
        <f t="shared" si="96"/>
        <v>1.5660384122187405E-2</v>
      </c>
      <c r="O205" s="13">
        <f t="shared" si="96"/>
        <v>2.8712731612024228E-2</v>
      </c>
      <c r="P205" s="13">
        <f t="shared" si="96"/>
        <v>2.6695141666586795E-2</v>
      </c>
      <c r="Q205" s="13">
        <f t="shared" si="96"/>
        <v>2.7118965221738532E-2</v>
      </c>
      <c r="R205" s="13">
        <f t="shared" si="96"/>
        <v>2.7759519235271667E-2</v>
      </c>
      <c r="S205" s="13"/>
      <c r="T205" s="13"/>
      <c r="U205" s="13"/>
      <c r="V205" s="13"/>
      <c r="W205" s="13"/>
      <c r="X205" s="13"/>
    </row>
    <row r="206" spans="2:28" x14ac:dyDescent="0.3">
      <c r="B206" s="2" t="s">
        <v>47</v>
      </c>
      <c r="C206" s="2" t="s">
        <v>24</v>
      </c>
      <c r="D206" s="2">
        <v>16052</v>
      </c>
      <c r="E206" s="2">
        <v>15796</v>
      </c>
      <c r="F206" s="2">
        <v>17470</v>
      </c>
      <c r="G206" s="2">
        <v>18494</v>
      </c>
      <c r="H206" s="2">
        <v>18748</v>
      </c>
      <c r="I206" s="2">
        <v>280755</v>
      </c>
      <c r="J206" s="2">
        <v>269836</v>
      </c>
      <c r="K206" s="2">
        <v>302522</v>
      </c>
      <c r="L206" s="2">
        <v>315209</v>
      </c>
      <c r="M206" s="2">
        <v>319942</v>
      </c>
      <c r="N206" s="6">
        <v>78717443.734970391</v>
      </c>
      <c r="O206" s="6">
        <v>88558990.721761361</v>
      </c>
      <c r="P206" s="6">
        <v>115086457.70924279</v>
      </c>
      <c r="Q206" s="6">
        <v>123522101.42255242</v>
      </c>
      <c r="R206" s="6">
        <v>132019804.55122231</v>
      </c>
      <c r="S206" s="6">
        <f>N206/D206</f>
        <v>4903.9025501476699</v>
      </c>
      <c r="T206" s="6">
        <f>O206/E206</f>
        <v>5606.4187592910457</v>
      </c>
      <c r="U206" s="6">
        <f>P206/F206</f>
        <v>6587.6621470659866</v>
      </c>
      <c r="V206" s="6">
        <f>Q206/G206</f>
        <v>6679.0365211718627</v>
      </c>
      <c r="W206" s="6">
        <f>R206/H206</f>
        <v>7041.8073688512004</v>
      </c>
      <c r="X206" s="6">
        <f t="shared" ref="X206:AB213" si="97">N206/I206</f>
        <v>280.37770915912591</v>
      </c>
      <c r="Y206" s="6">
        <f t="shared" si="97"/>
        <v>328.19561037727124</v>
      </c>
      <c r="Z206" s="6">
        <f t="shared" si="97"/>
        <v>380.42343270652316</v>
      </c>
      <c r="AA206" s="6">
        <f t="shared" si="97"/>
        <v>391.87365025285578</v>
      </c>
      <c r="AB206" s="6">
        <f t="shared" si="97"/>
        <v>412.63667962075095</v>
      </c>
    </row>
    <row r="207" spans="2:28" x14ac:dyDescent="0.3">
      <c r="C207" s="2" t="s">
        <v>25</v>
      </c>
      <c r="D207" s="2">
        <v>4120</v>
      </c>
      <c r="E207" s="2">
        <v>2953</v>
      </c>
      <c r="F207" s="2">
        <v>2467</v>
      </c>
      <c r="G207" s="2">
        <v>2002</v>
      </c>
      <c r="H207" s="2">
        <v>1598</v>
      </c>
      <c r="I207" s="2">
        <v>61349</v>
      </c>
      <c r="J207" s="2">
        <v>38824</v>
      </c>
      <c r="K207" s="2">
        <v>28391</v>
      </c>
      <c r="L207" s="2">
        <v>22139</v>
      </c>
      <c r="M207" s="2">
        <v>16493</v>
      </c>
      <c r="N207" s="6">
        <v>2795553.640672124</v>
      </c>
      <c r="O207" s="6">
        <v>1867939.7615931521</v>
      </c>
      <c r="P207" s="6">
        <v>1395489.4119785512</v>
      </c>
      <c r="Q207" s="6">
        <v>1036226.1399219319</v>
      </c>
      <c r="R207" s="6">
        <v>767144.61251641891</v>
      </c>
      <c r="S207" s="6">
        <f t="shared" ref="S207:W213" si="98">N207/D207</f>
        <v>678.53243705634077</v>
      </c>
      <c r="T207" s="6">
        <f t="shared" si="98"/>
        <v>632.55664124387135</v>
      </c>
      <c r="U207" s="6">
        <f t="shared" si="98"/>
        <v>565.66250992239611</v>
      </c>
      <c r="V207" s="6">
        <f t="shared" si="98"/>
        <v>517.59547448647947</v>
      </c>
      <c r="W207" s="6">
        <f t="shared" si="98"/>
        <v>480.06546465357877</v>
      </c>
      <c r="X207" s="6">
        <f t="shared" si="97"/>
        <v>45.568039261799278</v>
      </c>
      <c r="Y207" s="6">
        <f t="shared" si="97"/>
        <v>48.113016731742015</v>
      </c>
      <c r="Z207" s="6">
        <f t="shared" si="97"/>
        <v>49.152527631240574</v>
      </c>
      <c r="AA207" s="6">
        <f t="shared" si="97"/>
        <v>46.80546275450255</v>
      </c>
      <c r="AB207" s="6">
        <f t="shared" si="97"/>
        <v>46.513345814370879</v>
      </c>
    </row>
    <row r="208" spans="2:28" x14ac:dyDescent="0.3">
      <c r="C208" s="2" t="s">
        <v>26</v>
      </c>
      <c r="D208" s="2">
        <v>5941</v>
      </c>
      <c r="E208" s="2">
        <v>5726</v>
      </c>
      <c r="F208" s="2">
        <v>5533</v>
      </c>
      <c r="G208" s="2">
        <v>4947</v>
      </c>
      <c r="H208" s="2">
        <v>4379</v>
      </c>
      <c r="I208" s="2">
        <v>109241</v>
      </c>
      <c r="J208" s="2">
        <v>101453</v>
      </c>
      <c r="K208" s="2">
        <v>95894</v>
      </c>
      <c r="L208" s="2">
        <v>81818</v>
      </c>
      <c r="M208" s="2">
        <v>68631</v>
      </c>
      <c r="N208" s="6">
        <v>24300912.537699267</v>
      </c>
      <c r="O208" s="6">
        <v>23258009.974885929</v>
      </c>
      <c r="P208" s="6">
        <v>21782372.989184767</v>
      </c>
      <c r="Q208" s="6">
        <v>17107173.679921076</v>
      </c>
      <c r="R208" s="6">
        <v>13874562.094826492</v>
      </c>
      <c r="S208" s="6">
        <f t="shared" si="98"/>
        <v>4090.3741016157664</v>
      </c>
      <c r="T208" s="6">
        <f t="shared" si="98"/>
        <v>4061.825004346128</v>
      </c>
      <c r="U208" s="6">
        <f t="shared" si="98"/>
        <v>3936.81058904478</v>
      </c>
      <c r="V208" s="6">
        <f t="shared" si="98"/>
        <v>3458.0904952336923</v>
      </c>
      <c r="W208" s="6">
        <f t="shared" si="98"/>
        <v>3168.4316270441864</v>
      </c>
      <c r="X208" s="6">
        <f t="shared" si="97"/>
        <v>222.45230762899706</v>
      </c>
      <c r="Y208" s="6">
        <f t="shared" si="97"/>
        <v>229.24911017797334</v>
      </c>
      <c r="Z208" s="6">
        <f t="shared" si="97"/>
        <v>227.15053068163562</v>
      </c>
      <c r="AA208" s="6">
        <f t="shared" si="97"/>
        <v>209.08814295046415</v>
      </c>
      <c r="AB208" s="6">
        <f t="shared" si="97"/>
        <v>202.16173587484505</v>
      </c>
    </row>
    <row r="209" spans="2:28" x14ac:dyDescent="0.3">
      <c r="C209" s="2" t="s">
        <v>27</v>
      </c>
      <c r="D209" s="2">
        <v>4740</v>
      </c>
      <c r="E209" s="2">
        <v>5766</v>
      </c>
      <c r="F209" s="2">
        <v>7854</v>
      </c>
      <c r="G209" s="2">
        <v>9625</v>
      </c>
      <c r="H209" s="2">
        <v>10739</v>
      </c>
      <c r="I209" s="2">
        <v>104561</v>
      </c>
      <c r="J209" s="2">
        <v>123113</v>
      </c>
      <c r="K209" s="2">
        <v>170657</v>
      </c>
      <c r="L209" s="2">
        <v>202006</v>
      </c>
      <c r="M209" s="2">
        <v>225454</v>
      </c>
      <c r="N209" s="6">
        <v>46344591.986212835</v>
      </c>
      <c r="O209" s="6">
        <v>57069207.845495388</v>
      </c>
      <c r="P209" s="6">
        <v>83822810.142688364</v>
      </c>
      <c r="Q209" s="6">
        <v>95999040.020589367</v>
      </c>
      <c r="R209" s="6">
        <v>107667982.71259694</v>
      </c>
      <c r="S209" s="6">
        <f t="shared" si="98"/>
        <v>9777.3400814795004</v>
      </c>
      <c r="T209" s="6">
        <f t="shared" si="98"/>
        <v>9897.5386481955229</v>
      </c>
      <c r="U209" s="6">
        <f t="shared" si="98"/>
        <v>10672.626705206056</v>
      </c>
      <c r="V209" s="6">
        <f t="shared" si="98"/>
        <v>9973.9262359053882</v>
      </c>
      <c r="W209" s="6">
        <f t="shared" si="98"/>
        <v>10025.885344314827</v>
      </c>
      <c r="X209" s="6">
        <f t="shared" si="97"/>
        <v>443.23019085713446</v>
      </c>
      <c r="Y209" s="6">
        <f t="shared" si="97"/>
        <v>463.55143523019819</v>
      </c>
      <c r="Z209" s="6">
        <f t="shared" si="97"/>
        <v>491.17709875767395</v>
      </c>
      <c r="AA209" s="6">
        <f t="shared" si="97"/>
        <v>475.22865667648171</v>
      </c>
      <c r="AB209" s="6">
        <f t="shared" si="97"/>
        <v>477.56075613028349</v>
      </c>
    </row>
    <row r="210" spans="2:28" x14ac:dyDescent="0.3">
      <c r="C210" s="2" t="s">
        <v>28</v>
      </c>
      <c r="D210" s="2">
        <v>123</v>
      </c>
      <c r="E210" s="2">
        <v>181</v>
      </c>
      <c r="F210" s="2">
        <v>211</v>
      </c>
      <c r="G210" s="2">
        <v>267</v>
      </c>
      <c r="H210" s="2">
        <v>308</v>
      </c>
      <c r="I210" s="2">
        <v>1918</v>
      </c>
      <c r="J210" s="2">
        <v>2660</v>
      </c>
      <c r="K210" s="2">
        <v>2934</v>
      </c>
      <c r="L210" s="2">
        <v>3771</v>
      </c>
      <c r="M210" s="2">
        <v>3668</v>
      </c>
      <c r="N210" s="6">
        <v>1630454.9763033176</v>
      </c>
      <c r="O210" s="6">
        <v>2473777.0153160486</v>
      </c>
      <c r="P210" s="6">
        <v>2921623.1936744526</v>
      </c>
      <c r="Q210" s="6">
        <v>3583664.050100802</v>
      </c>
      <c r="R210" s="6">
        <v>3671948.6462438037</v>
      </c>
      <c r="S210" s="6">
        <f t="shared" si="98"/>
        <v>13255.731514661118</v>
      </c>
      <c r="T210" s="6">
        <f t="shared" si="98"/>
        <v>13667.276327712976</v>
      </c>
      <c r="U210" s="6">
        <f t="shared" si="98"/>
        <v>13846.55542025807</v>
      </c>
      <c r="V210" s="6">
        <f t="shared" si="98"/>
        <v>13421.962734459932</v>
      </c>
      <c r="W210" s="6">
        <f t="shared" si="98"/>
        <v>11921.911189103259</v>
      </c>
      <c r="X210" s="6">
        <f t="shared" si="97"/>
        <v>850.08080099234496</v>
      </c>
      <c r="Y210" s="6">
        <f t="shared" si="97"/>
        <v>929.99135914137162</v>
      </c>
      <c r="Z210" s="6">
        <f t="shared" si="97"/>
        <v>995.78159293607791</v>
      </c>
      <c r="AA210" s="6">
        <f t="shared" si="97"/>
        <v>950.32194380822114</v>
      </c>
      <c r="AB210" s="6">
        <f t="shared" si="97"/>
        <v>1001.0765120621057</v>
      </c>
    </row>
    <row r="211" spans="2:28" x14ac:dyDescent="0.3">
      <c r="C211" s="2" t="s">
        <v>29</v>
      </c>
      <c r="D211" s="2">
        <v>1</v>
      </c>
      <c r="E211" s="2">
        <v>1</v>
      </c>
      <c r="F211" s="2">
        <v>8</v>
      </c>
      <c r="G211" s="2">
        <v>8</v>
      </c>
      <c r="H211" s="2">
        <v>4</v>
      </c>
      <c r="I211" s="2">
        <v>4</v>
      </c>
      <c r="J211" s="2">
        <v>2</v>
      </c>
      <c r="K211" s="2">
        <v>23</v>
      </c>
      <c r="L211" s="2">
        <v>13</v>
      </c>
      <c r="M211" s="2">
        <v>10</v>
      </c>
      <c r="N211" s="6">
        <v>1605.3425247738044</v>
      </c>
      <c r="O211" s="6">
        <v>839.19917937108698</v>
      </c>
      <c r="P211" s="6">
        <v>6939.0166318276843</v>
      </c>
      <c r="Q211" s="6">
        <v>5228.8422768412474</v>
      </c>
      <c r="R211" s="6">
        <v>3918.4780305919239</v>
      </c>
      <c r="S211" s="6">
        <f t="shared" si="98"/>
        <v>1605.3425247738044</v>
      </c>
      <c r="T211" s="6">
        <f t="shared" si="98"/>
        <v>839.19917937108698</v>
      </c>
      <c r="U211" s="6">
        <f t="shared" si="98"/>
        <v>867.37707897846053</v>
      </c>
      <c r="V211" s="6">
        <f t="shared" si="98"/>
        <v>653.60528460515593</v>
      </c>
      <c r="W211" s="6">
        <f t="shared" si="98"/>
        <v>979.61950764798098</v>
      </c>
      <c r="X211" s="6">
        <f t="shared" si="97"/>
        <v>401.33563119345109</v>
      </c>
      <c r="Y211" s="6">
        <f t="shared" si="97"/>
        <v>419.59958968554349</v>
      </c>
      <c r="Z211" s="6">
        <f t="shared" si="97"/>
        <v>301.69637529685582</v>
      </c>
      <c r="AA211" s="6">
        <f t="shared" si="97"/>
        <v>402.21863668009598</v>
      </c>
      <c r="AB211" s="6">
        <f t="shared" si="97"/>
        <v>391.84780305919242</v>
      </c>
    </row>
    <row r="212" spans="2:28" x14ac:dyDescent="0.3">
      <c r="C212" s="2" t="s">
        <v>30</v>
      </c>
      <c r="D212" s="2">
        <v>1127</v>
      </c>
      <c r="E212" s="2">
        <v>1169</v>
      </c>
      <c r="F212" s="2">
        <v>1397</v>
      </c>
      <c r="G212" s="2">
        <v>1645</v>
      </c>
      <c r="H212" s="2">
        <v>1720</v>
      </c>
      <c r="I212" s="2">
        <v>3682</v>
      </c>
      <c r="J212" s="2">
        <v>3784</v>
      </c>
      <c r="K212" s="2">
        <v>4623</v>
      </c>
      <c r="L212" s="2">
        <v>5462</v>
      </c>
      <c r="M212" s="2">
        <v>5686</v>
      </c>
      <c r="N212" s="6">
        <v>3644325.2515580691</v>
      </c>
      <c r="O212" s="6">
        <v>3889216.925291474</v>
      </c>
      <c r="P212" s="6">
        <v>5157222.9550848398</v>
      </c>
      <c r="Q212" s="6">
        <v>5790768.6897424143</v>
      </c>
      <c r="R212" s="6">
        <v>6034248.0070080739</v>
      </c>
      <c r="S212" s="6">
        <f t="shared" si="98"/>
        <v>3233.6515098119512</v>
      </c>
      <c r="T212" s="6">
        <f t="shared" si="98"/>
        <v>3326.9605862202516</v>
      </c>
      <c r="U212" s="6">
        <f t="shared" si="98"/>
        <v>3691.641342222505</v>
      </c>
      <c r="V212" s="6">
        <f t="shared" si="98"/>
        <v>3520.2241275029874</v>
      </c>
      <c r="W212" s="6">
        <f t="shared" si="98"/>
        <v>3508.2837250046941</v>
      </c>
      <c r="X212" s="6">
        <f t="shared" si="97"/>
        <v>989.76785756601555</v>
      </c>
      <c r="Y212" s="6">
        <f t="shared" si="97"/>
        <v>1027.8057413560978</v>
      </c>
      <c r="Z212" s="6">
        <f t="shared" si="97"/>
        <v>1115.557636834272</v>
      </c>
      <c r="AA212" s="6">
        <f t="shared" si="97"/>
        <v>1060.1919973896768</v>
      </c>
      <c r="AB212" s="6">
        <f t="shared" si="97"/>
        <v>1061.2465717566081</v>
      </c>
    </row>
    <row r="213" spans="2:28" x14ac:dyDescent="0.3">
      <c r="C213" s="2" t="s">
        <v>31</v>
      </c>
      <c r="D213" s="6">
        <f>SUM(D209:D212)</f>
        <v>5991</v>
      </c>
      <c r="E213" s="6">
        <f t="shared" ref="E213:R213" si="99">SUM(E209:E212)</f>
        <v>7117</v>
      </c>
      <c r="F213" s="6">
        <f t="shared" si="99"/>
        <v>9470</v>
      </c>
      <c r="G213" s="6">
        <f t="shared" si="99"/>
        <v>11545</v>
      </c>
      <c r="H213" s="6">
        <f t="shared" si="99"/>
        <v>12771</v>
      </c>
      <c r="I213" s="6">
        <f t="shared" si="99"/>
        <v>110165</v>
      </c>
      <c r="J213" s="6">
        <f t="shared" si="99"/>
        <v>129559</v>
      </c>
      <c r="K213" s="6">
        <f t="shared" si="99"/>
        <v>178237</v>
      </c>
      <c r="L213" s="6">
        <f t="shared" si="99"/>
        <v>211252</v>
      </c>
      <c r="M213" s="6">
        <f t="shared" si="99"/>
        <v>234818</v>
      </c>
      <c r="N213" s="6">
        <f t="shared" si="99"/>
        <v>51620977.556598991</v>
      </c>
      <c r="O213" s="6">
        <f t="shared" si="99"/>
        <v>63433040.98528228</v>
      </c>
      <c r="P213" s="6">
        <f t="shared" si="99"/>
        <v>91908595.308079481</v>
      </c>
      <c r="Q213" s="6">
        <f t="shared" si="99"/>
        <v>105378701.60270943</v>
      </c>
      <c r="R213" s="6">
        <f t="shared" si="99"/>
        <v>117378097.84387942</v>
      </c>
      <c r="S213" s="6">
        <f t="shared" si="98"/>
        <v>8616.4208907693192</v>
      </c>
      <c r="T213" s="6">
        <f t="shared" si="98"/>
        <v>8912.890401191833</v>
      </c>
      <c r="U213" s="6">
        <f t="shared" si="98"/>
        <v>9705.2370969460917</v>
      </c>
      <c r="V213" s="6">
        <f t="shared" si="98"/>
        <v>9127.6484714343369</v>
      </c>
      <c r="W213" s="6">
        <f t="shared" si="98"/>
        <v>9190.9872244835497</v>
      </c>
      <c r="X213" s="6">
        <f t="shared" si="97"/>
        <v>468.57874603185212</v>
      </c>
      <c r="Y213" s="6">
        <f t="shared" si="97"/>
        <v>489.60736795809078</v>
      </c>
      <c r="Z213" s="6">
        <f t="shared" si="97"/>
        <v>515.65385025600449</v>
      </c>
      <c r="AA213" s="6">
        <f t="shared" si="97"/>
        <v>498.82936778212479</v>
      </c>
      <c r="AB213" s="6">
        <f t="shared" si="97"/>
        <v>499.86839954296272</v>
      </c>
    </row>
    <row r="214" spans="2:28" x14ac:dyDescent="0.3">
      <c r="C214" s="2" t="s">
        <v>32</v>
      </c>
      <c r="D214" s="13">
        <f>SUM(D209:D212)/SUM(D207:D212)</f>
        <v>0.37322452030899578</v>
      </c>
      <c r="E214" s="13">
        <f t="shared" ref="E214:N214" si="100">SUM(E209:E212)/SUM(E207:E212)</f>
        <v>0.45055710306406688</v>
      </c>
      <c r="F214" s="13">
        <f t="shared" si="100"/>
        <v>0.54207212364052659</v>
      </c>
      <c r="G214" s="13">
        <f t="shared" si="100"/>
        <v>0.62425651562668971</v>
      </c>
      <c r="H214" s="13">
        <f t="shared" si="100"/>
        <v>0.68119266055045868</v>
      </c>
      <c r="I214" s="13">
        <f t="shared" si="100"/>
        <v>0.39238838132891668</v>
      </c>
      <c r="J214" s="13">
        <f t="shared" si="100"/>
        <v>0.4801397886123423</v>
      </c>
      <c r="K214" s="13">
        <f t="shared" si="100"/>
        <v>0.58917037438599507</v>
      </c>
      <c r="L214" s="13">
        <f t="shared" si="100"/>
        <v>0.67019659971637868</v>
      </c>
      <c r="M214" s="13">
        <f t="shared" si="100"/>
        <v>0.73393927649386448</v>
      </c>
      <c r="N214" s="13">
        <f t="shared" si="100"/>
        <v>0.65577558298766592</v>
      </c>
      <c r="O214" s="13">
        <f t="shared" ref="O214:R214" si="101">SUM(O209:O212)/SUM(O207:O212)</f>
        <v>0.71628008029787815</v>
      </c>
      <c r="P214" s="13">
        <f t="shared" si="101"/>
        <v>0.7986047805926878</v>
      </c>
      <c r="Q214" s="13">
        <f t="shared" si="101"/>
        <v>0.85311616616870134</v>
      </c>
      <c r="R214" s="13">
        <f t="shared" si="101"/>
        <v>0.88909461912086019</v>
      </c>
      <c r="S214" s="13"/>
      <c r="T214" s="13"/>
      <c r="U214" s="13"/>
      <c r="V214" s="13"/>
      <c r="W214" s="13"/>
      <c r="X214" s="13"/>
    </row>
    <row r="215" spans="2:28" x14ac:dyDescent="0.3">
      <c r="C215" s="2" t="s">
        <v>33</v>
      </c>
      <c r="D215" s="13">
        <f>D209/(SUM(D207:D212))</f>
        <v>0.29529030650386245</v>
      </c>
      <c r="E215" s="13">
        <f t="shared" ref="E215:M215" si="102">E209/(SUM(E207:E212))</f>
        <v>0.36502912129653076</v>
      </c>
      <c r="F215" s="13">
        <f t="shared" si="102"/>
        <v>0.44957069261591298</v>
      </c>
      <c r="G215" s="13">
        <f t="shared" si="102"/>
        <v>0.52043906131718398</v>
      </c>
      <c r="H215" s="13">
        <f t="shared" si="102"/>
        <v>0.57280776616172391</v>
      </c>
      <c r="I215" s="13">
        <f t="shared" si="102"/>
        <v>0.37242791757938415</v>
      </c>
      <c r="J215" s="13">
        <f t="shared" si="102"/>
        <v>0.45625120443528661</v>
      </c>
      <c r="K215" s="13">
        <f t="shared" si="102"/>
        <v>0.564114345402979</v>
      </c>
      <c r="L215" s="13">
        <f t="shared" si="102"/>
        <v>0.64086368092281631</v>
      </c>
      <c r="M215" s="13">
        <f t="shared" si="102"/>
        <v>0.70467147170424638</v>
      </c>
      <c r="N215" s="13">
        <f>N209/(SUM(N207:N212))</f>
        <v>0.58874615062765512</v>
      </c>
      <c r="O215" s="13">
        <f t="shared" ref="O215:R215" si="103">O209/(SUM(O207:O212))</f>
        <v>0.64442026021726007</v>
      </c>
      <c r="P215" s="13">
        <f t="shared" si="103"/>
        <v>0.72834642590582066</v>
      </c>
      <c r="Q215" s="13">
        <f t="shared" si="103"/>
        <v>0.77718107864915287</v>
      </c>
      <c r="R215" s="13">
        <f t="shared" si="103"/>
        <v>0.81554417595598594</v>
      </c>
      <c r="S215" s="13"/>
      <c r="T215" s="13"/>
      <c r="U215" s="13"/>
      <c r="V215" s="13"/>
      <c r="W215" s="13"/>
      <c r="X215" s="13"/>
    </row>
    <row r="216" spans="2:28" x14ac:dyDescent="0.3">
      <c r="C216" s="2" t="s">
        <v>49</v>
      </c>
      <c r="D216" s="13">
        <f>D210/D206</f>
        <v>7.6625965611761774E-3</v>
      </c>
      <c r="E216" s="13">
        <f t="shared" ref="E216:R216" si="104">E210/E206</f>
        <v>1.1458597113193213E-2</v>
      </c>
      <c r="F216" s="13">
        <f t="shared" si="104"/>
        <v>1.207784773898111E-2</v>
      </c>
      <c r="G216" s="13">
        <f t="shared" si="104"/>
        <v>1.4437114739915649E-2</v>
      </c>
      <c r="H216" s="13">
        <f t="shared" si="104"/>
        <v>1.6428419031363346E-2</v>
      </c>
      <c r="I216" s="13">
        <f t="shared" si="104"/>
        <v>6.831579134832861E-3</v>
      </c>
      <c r="J216" s="13">
        <f t="shared" si="104"/>
        <v>9.8578395766317321E-3</v>
      </c>
      <c r="K216" s="13">
        <f t="shared" si="104"/>
        <v>9.6984682105764209E-3</v>
      </c>
      <c r="L216" s="13">
        <f t="shared" si="104"/>
        <v>1.1963490890171282E-2</v>
      </c>
      <c r="M216" s="13">
        <f t="shared" si="104"/>
        <v>1.14645779547543E-2</v>
      </c>
      <c r="N216" s="13">
        <f t="shared" si="104"/>
        <v>2.07127530943816E-2</v>
      </c>
      <c r="O216" s="13">
        <f t="shared" si="104"/>
        <v>2.7933663145374737E-2</v>
      </c>
      <c r="P216" s="13">
        <f t="shared" si="104"/>
        <v>2.5386333473358891E-2</v>
      </c>
      <c r="Q216" s="13">
        <f t="shared" si="104"/>
        <v>2.9012330658475211E-2</v>
      </c>
      <c r="R216" s="13">
        <f t="shared" si="104"/>
        <v>2.7813619772623779E-2</v>
      </c>
      <c r="S216" s="13"/>
      <c r="T216" s="13"/>
      <c r="U216" s="13"/>
      <c r="V216" s="13"/>
      <c r="W216" s="13"/>
      <c r="X216" s="13"/>
    </row>
    <row r="217" spans="2:28" x14ac:dyDescent="0.3">
      <c r="B217" s="2" t="s">
        <v>48</v>
      </c>
      <c r="C217" s="2" t="s">
        <v>24</v>
      </c>
      <c r="D217" s="6">
        <v>3897</v>
      </c>
      <c r="E217" s="6">
        <v>4440</v>
      </c>
      <c r="F217" s="6">
        <v>5090</v>
      </c>
      <c r="G217" s="6">
        <v>5661</v>
      </c>
      <c r="H217" s="6">
        <v>6362</v>
      </c>
      <c r="I217" s="6">
        <v>64420</v>
      </c>
      <c r="J217" s="6">
        <v>71264</v>
      </c>
      <c r="K217" s="6">
        <v>82825</v>
      </c>
      <c r="L217" s="6">
        <v>92012</v>
      </c>
      <c r="M217" s="6">
        <v>103919</v>
      </c>
      <c r="N217" s="6">
        <v>18515778.929214951</v>
      </c>
      <c r="O217" s="6">
        <v>23987744.117614686</v>
      </c>
      <c r="P217" s="6">
        <v>31866281.193348706</v>
      </c>
      <c r="Q217" s="6">
        <v>36464429.171934366</v>
      </c>
      <c r="R217" s="6">
        <v>43249657.283400781</v>
      </c>
      <c r="S217" s="6">
        <f>N217/D217</f>
        <v>4751.2904616923151</v>
      </c>
      <c r="T217" s="6">
        <f>O217/E217</f>
        <v>5402.6450715348392</v>
      </c>
      <c r="U217" s="6">
        <f>P217/F217</f>
        <v>6260.5660497738127</v>
      </c>
      <c r="V217" s="6">
        <f>Q217/G217</f>
        <v>6441.340606241718</v>
      </c>
      <c r="W217" s="6">
        <f>R217/H217</f>
        <v>6798.1228046841843</v>
      </c>
      <c r="X217" s="6">
        <f t="shared" ref="X217:AB221" si="105">N217/I217</f>
        <v>287.42283342463446</v>
      </c>
      <c r="Y217" s="6">
        <f t="shared" si="105"/>
        <v>336.603953154674</v>
      </c>
      <c r="Z217" s="6">
        <f t="shared" si="105"/>
        <v>384.74230236460858</v>
      </c>
      <c r="AA217" s="6">
        <f t="shared" si="105"/>
        <v>396.30079959064432</v>
      </c>
      <c r="AB217" s="6">
        <f t="shared" si="105"/>
        <v>416.18623431134614</v>
      </c>
    </row>
    <row r="218" spans="2:28" x14ac:dyDescent="0.3">
      <c r="C218" s="2" t="s">
        <v>25</v>
      </c>
      <c r="D218" s="6">
        <v>832</v>
      </c>
      <c r="E218" s="6">
        <v>687</v>
      </c>
      <c r="F218" s="6">
        <v>635</v>
      </c>
      <c r="G218" s="6">
        <v>480</v>
      </c>
      <c r="H218" s="6">
        <v>386</v>
      </c>
      <c r="I218" s="6">
        <v>12529</v>
      </c>
      <c r="J218" s="6">
        <v>9501</v>
      </c>
      <c r="K218" s="6">
        <v>8474</v>
      </c>
      <c r="L218" s="6">
        <v>6084</v>
      </c>
      <c r="M218" s="6">
        <v>4949</v>
      </c>
      <c r="N218" s="6">
        <v>585968.97888841026</v>
      </c>
      <c r="O218" s="6">
        <v>471644.97187931102</v>
      </c>
      <c r="P218" s="6">
        <v>439062.98282286653</v>
      </c>
      <c r="Q218" s="6">
        <v>301290.26723287435</v>
      </c>
      <c r="R218" s="6">
        <v>238703.44476928943</v>
      </c>
      <c r="S218" s="6">
        <f t="shared" ref="S218:W224" si="106">N218/D218</f>
        <v>704.28963808703156</v>
      </c>
      <c r="T218" s="6">
        <f t="shared" si="106"/>
        <v>686.52834334688646</v>
      </c>
      <c r="U218" s="6">
        <f t="shared" si="106"/>
        <v>691.43776822498671</v>
      </c>
      <c r="V218" s="6">
        <f t="shared" si="106"/>
        <v>627.68805673515487</v>
      </c>
      <c r="W218" s="6">
        <f t="shared" si="106"/>
        <v>618.40270665619028</v>
      </c>
      <c r="X218" s="6">
        <f t="shared" si="105"/>
        <v>46.769014198133149</v>
      </c>
      <c r="Y218" s="6">
        <f t="shared" si="105"/>
        <v>49.641613712168301</v>
      </c>
      <c r="Z218" s="6">
        <f t="shared" si="105"/>
        <v>51.812955254055524</v>
      </c>
      <c r="AA218" s="6">
        <f t="shared" si="105"/>
        <v>49.521740176343584</v>
      </c>
      <c r="AB218" s="6">
        <f t="shared" si="105"/>
        <v>48.232662107352887</v>
      </c>
    </row>
    <row r="219" spans="2:28" x14ac:dyDescent="0.3">
      <c r="C219" s="2" t="s">
        <v>26</v>
      </c>
      <c r="D219" s="6">
        <v>1553</v>
      </c>
      <c r="E219" s="6">
        <v>1644</v>
      </c>
      <c r="F219" s="6">
        <v>1573</v>
      </c>
      <c r="G219" s="6">
        <v>1536</v>
      </c>
      <c r="H219" s="6">
        <v>1541</v>
      </c>
      <c r="I219" s="6">
        <v>27052</v>
      </c>
      <c r="J219" s="6">
        <v>26966</v>
      </c>
      <c r="K219" s="6">
        <v>25706</v>
      </c>
      <c r="L219" s="6">
        <v>23650</v>
      </c>
      <c r="M219" s="6">
        <v>22815</v>
      </c>
      <c r="N219" s="6">
        <v>6037054.7177940542</v>
      </c>
      <c r="O219" s="6">
        <v>6228258.6395953456</v>
      </c>
      <c r="P219" s="6">
        <v>5873170.0445333086</v>
      </c>
      <c r="Q219" s="6">
        <v>4979879.8953373656</v>
      </c>
      <c r="R219" s="6">
        <v>4612689.2928265752</v>
      </c>
      <c r="S219" s="6">
        <f t="shared" si="106"/>
        <v>3887.3501080451088</v>
      </c>
      <c r="T219" s="6">
        <f t="shared" si="106"/>
        <v>3788.4784912380446</v>
      </c>
      <c r="U219" s="6">
        <f t="shared" si="106"/>
        <v>3733.7381084127837</v>
      </c>
      <c r="V219" s="6">
        <f t="shared" si="106"/>
        <v>3242.109306860264</v>
      </c>
      <c r="W219" s="6">
        <f t="shared" si="106"/>
        <v>2993.3090803546888</v>
      </c>
      <c r="X219" s="6">
        <f t="shared" si="105"/>
        <v>223.16482026445564</v>
      </c>
      <c r="Y219" s="6">
        <f t="shared" si="105"/>
        <v>230.96709336183881</v>
      </c>
      <c r="Z219" s="6">
        <f t="shared" si="105"/>
        <v>228.47467690552045</v>
      </c>
      <c r="AA219" s="6">
        <f t="shared" si="105"/>
        <v>210.56574610305987</v>
      </c>
      <c r="AB219" s="6">
        <f t="shared" si="105"/>
        <v>202.17792210504385</v>
      </c>
    </row>
    <row r="220" spans="2:28" x14ac:dyDescent="0.3">
      <c r="C220" s="2" t="s">
        <v>27</v>
      </c>
      <c r="D220" s="6">
        <v>1146</v>
      </c>
      <c r="E220" s="6">
        <v>1649</v>
      </c>
      <c r="F220" s="6">
        <v>2296</v>
      </c>
      <c r="G220" s="6">
        <v>2978</v>
      </c>
      <c r="H220" s="6">
        <v>3672</v>
      </c>
      <c r="I220" s="6">
        <v>23117</v>
      </c>
      <c r="J220" s="6">
        <v>32650</v>
      </c>
      <c r="K220" s="6">
        <v>45842</v>
      </c>
      <c r="L220" s="6">
        <v>59372</v>
      </c>
      <c r="M220" s="6">
        <v>72658</v>
      </c>
      <c r="N220" s="6">
        <v>10332691.081430417</v>
      </c>
      <c r="O220" s="6">
        <v>15279142.0536946</v>
      </c>
      <c r="P220" s="6">
        <v>22712477.506134693</v>
      </c>
      <c r="Q220" s="6">
        <v>28320358.598207008</v>
      </c>
      <c r="R220" s="6">
        <v>34911670.691919833</v>
      </c>
      <c r="S220" s="6">
        <f t="shared" si="106"/>
        <v>9016.3098441801194</v>
      </c>
      <c r="T220" s="6">
        <f t="shared" si="106"/>
        <v>9265.7016699178894</v>
      </c>
      <c r="U220" s="6">
        <f t="shared" si="106"/>
        <v>9892.1940357729491</v>
      </c>
      <c r="V220" s="6">
        <f t="shared" si="106"/>
        <v>9509.8584950325749</v>
      </c>
      <c r="W220" s="6">
        <f t="shared" si="106"/>
        <v>9507.5355914814354</v>
      </c>
      <c r="X220" s="6">
        <f t="shared" si="105"/>
        <v>446.97370253192094</v>
      </c>
      <c r="Y220" s="6">
        <f t="shared" si="105"/>
        <v>467.96759735664932</v>
      </c>
      <c r="Z220" s="6">
        <f t="shared" si="105"/>
        <v>495.45127843756148</v>
      </c>
      <c r="AA220" s="6">
        <f t="shared" si="105"/>
        <v>476.9985615813348</v>
      </c>
      <c r="AB220" s="6">
        <f t="shared" si="105"/>
        <v>480.49314173139686</v>
      </c>
    </row>
    <row r="221" spans="2:28" x14ac:dyDescent="0.3">
      <c r="C221" s="2" t="s">
        <v>28</v>
      </c>
      <c r="D221" s="6">
        <v>45</v>
      </c>
      <c r="E221" s="6">
        <v>53</v>
      </c>
      <c r="F221" s="6">
        <v>79</v>
      </c>
      <c r="G221" s="6">
        <v>75</v>
      </c>
      <c r="H221" s="6">
        <v>103</v>
      </c>
      <c r="I221" s="6">
        <v>651</v>
      </c>
      <c r="J221" s="6">
        <v>708</v>
      </c>
      <c r="K221" s="6">
        <v>1037</v>
      </c>
      <c r="L221" s="6">
        <v>863</v>
      </c>
      <c r="M221" s="6">
        <v>1188</v>
      </c>
      <c r="N221" s="6">
        <v>564066.3507109005</v>
      </c>
      <c r="O221" s="6">
        <v>667491.42230554286</v>
      </c>
      <c r="P221" s="6">
        <v>1026962.6465509407</v>
      </c>
      <c r="Q221" s="6">
        <v>845786.47106764454</v>
      </c>
      <c r="R221" s="6">
        <v>1201421.1262234652</v>
      </c>
      <c r="S221" s="6">
        <f t="shared" si="106"/>
        <v>12534.807793575566</v>
      </c>
      <c r="T221" s="6">
        <f t="shared" si="106"/>
        <v>12594.177779349866</v>
      </c>
      <c r="U221" s="6">
        <f t="shared" si="106"/>
        <v>12999.527171530895</v>
      </c>
      <c r="V221" s="6">
        <f t="shared" si="106"/>
        <v>11277.152947568595</v>
      </c>
      <c r="W221" s="6">
        <f t="shared" si="106"/>
        <v>11664.282778868594</v>
      </c>
      <c r="X221" s="6">
        <f t="shared" si="105"/>
        <v>866.46136821950927</v>
      </c>
      <c r="Y221" s="6">
        <f t="shared" si="105"/>
        <v>942.78449478184018</v>
      </c>
      <c r="Z221" s="6">
        <f t="shared" si="105"/>
        <v>990.32077777332756</v>
      </c>
      <c r="AA221" s="6">
        <f t="shared" si="105"/>
        <v>980.05384828232275</v>
      </c>
      <c r="AB221" s="6">
        <f t="shared" si="105"/>
        <v>1011.2972442958461</v>
      </c>
    </row>
    <row r="222" spans="2:28" x14ac:dyDescent="0.3">
      <c r="C222" s="2" t="s">
        <v>29</v>
      </c>
      <c r="D222" s="6">
        <v>321</v>
      </c>
      <c r="E222" s="6">
        <v>407</v>
      </c>
      <c r="F222" s="6">
        <v>507</v>
      </c>
      <c r="G222" s="6">
        <v>592</v>
      </c>
      <c r="H222" s="6">
        <v>660</v>
      </c>
      <c r="I222" s="6">
        <v>1071</v>
      </c>
      <c r="J222" s="6">
        <v>1439</v>
      </c>
      <c r="K222" s="6">
        <v>1766</v>
      </c>
      <c r="L222" s="6">
        <v>2043</v>
      </c>
      <c r="M222" s="6">
        <v>2309</v>
      </c>
      <c r="N222" s="6">
        <v>995997.80039116496</v>
      </c>
      <c r="O222" s="6">
        <v>1341207.0301398886</v>
      </c>
      <c r="P222" s="6">
        <v>1814608.013306899</v>
      </c>
      <c r="Q222" s="6">
        <v>2017113.9400894791</v>
      </c>
      <c r="R222" s="6">
        <v>2285172.727661612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2:28" x14ac:dyDescent="0.3">
      <c r="C223" s="2" t="s">
        <v>30</v>
      </c>
      <c r="D223" s="6">
        <v>272</v>
      </c>
      <c r="E223" s="6">
        <v>362</v>
      </c>
      <c r="F223" s="6">
        <v>439</v>
      </c>
      <c r="G223" s="6">
        <v>535</v>
      </c>
      <c r="H223" s="6">
        <v>586</v>
      </c>
      <c r="I223" s="6">
        <v>951</v>
      </c>
      <c r="J223" s="6">
        <v>1314</v>
      </c>
      <c r="K223" s="6">
        <v>1589</v>
      </c>
      <c r="L223" s="6">
        <v>1891</v>
      </c>
      <c r="M223" s="6">
        <v>2074</v>
      </c>
      <c r="N223" s="6">
        <v>400903803.43422186</v>
      </c>
      <c r="O223" s="6">
        <v>451836664.97048557</v>
      </c>
      <c r="P223" s="6">
        <v>554968022.61989319</v>
      </c>
      <c r="Q223" s="6">
        <v>575085419.92976463</v>
      </c>
      <c r="R223" s="6">
        <v>605542659.61051607</v>
      </c>
      <c r="S223" s="6">
        <f t="shared" si="106"/>
        <v>1473911.0420375804</v>
      </c>
      <c r="T223" s="6">
        <f t="shared" si="106"/>
        <v>1248167.5827913966</v>
      </c>
      <c r="U223" s="6">
        <f t="shared" si="106"/>
        <v>1264164.06063757</v>
      </c>
      <c r="V223" s="6">
        <f t="shared" si="106"/>
        <v>1074926.0185603078</v>
      </c>
      <c r="W223" s="6">
        <f t="shared" si="106"/>
        <v>1033349.2484821093</v>
      </c>
      <c r="X223" s="6">
        <f t="shared" ref="X223:AB224" si="107">N223/I223</f>
        <v>421560.25597709976</v>
      </c>
      <c r="Y223" s="6">
        <f t="shared" si="107"/>
        <v>343863.51976444869</v>
      </c>
      <c r="Z223" s="6">
        <f t="shared" si="107"/>
        <v>349256.15016985097</v>
      </c>
      <c r="AA223" s="6">
        <f t="shared" si="107"/>
        <v>304117.09144884435</v>
      </c>
      <c r="AB223" s="6">
        <f t="shared" si="107"/>
        <v>291968.4954727657</v>
      </c>
    </row>
    <row r="224" spans="2:28" x14ac:dyDescent="0.3">
      <c r="C224" s="2" t="s">
        <v>31</v>
      </c>
      <c r="D224" s="6">
        <f>SUM(D220:D223)</f>
        <v>1784</v>
      </c>
      <c r="E224" s="6">
        <f t="shared" ref="E224:R224" si="108">SUM(E220:E223)</f>
        <v>2471</v>
      </c>
      <c r="F224" s="6">
        <f t="shared" si="108"/>
        <v>3321</v>
      </c>
      <c r="G224" s="6">
        <f t="shared" si="108"/>
        <v>4180</v>
      </c>
      <c r="H224" s="6">
        <f t="shared" si="108"/>
        <v>5021</v>
      </c>
      <c r="I224" s="6">
        <f t="shared" si="108"/>
        <v>25790</v>
      </c>
      <c r="J224" s="6">
        <f t="shared" si="108"/>
        <v>36111</v>
      </c>
      <c r="K224" s="6">
        <f t="shared" si="108"/>
        <v>50234</v>
      </c>
      <c r="L224" s="6">
        <f t="shared" si="108"/>
        <v>64169</v>
      </c>
      <c r="M224" s="6">
        <f t="shared" si="108"/>
        <v>78229</v>
      </c>
      <c r="N224" s="6">
        <f t="shared" si="108"/>
        <v>412796558.66675436</v>
      </c>
      <c r="O224" s="6">
        <f t="shared" si="108"/>
        <v>469124505.47662562</v>
      </c>
      <c r="P224" s="6">
        <f t="shared" si="108"/>
        <v>580522070.78588569</v>
      </c>
      <c r="Q224" s="6">
        <f t="shared" si="108"/>
        <v>606268678.93912876</v>
      </c>
      <c r="R224" s="6">
        <f t="shared" si="108"/>
        <v>643940924.15632093</v>
      </c>
      <c r="S224" s="6">
        <f>N224/D224</f>
        <v>231388.20553069192</v>
      </c>
      <c r="T224" s="6">
        <f t="shared" si="106"/>
        <v>189852.08639280681</v>
      </c>
      <c r="U224" s="6">
        <f t="shared" si="106"/>
        <v>174803.39379279906</v>
      </c>
      <c r="V224" s="6">
        <f t="shared" si="106"/>
        <v>145040.3538131887</v>
      </c>
      <c r="W224" s="6">
        <f t="shared" si="106"/>
        <v>128249.53677680161</v>
      </c>
      <c r="X224" s="6">
        <f t="shared" si="107"/>
        <v>16006.070518292143</v>
      </c>
      <c r="Y224" s="6">
        <f t="shared" si="107"/>
        <v>12991.180124522323</v>
      </c>
      <c r="Z224" s="6">
        <f t="shared" si="107"/>
        <v>11556.357661860207</v>
      </c>
      <c r="AA224" s="6">
        <f t="shared" si="107"/>
        <v>9447.9994847843773</v>
      </c>
      <c r="AB224" s="6">
        <f t="shared" si="107"/>
        <v>8231.4860749379513</v>
      </c>
    </row>
    <row r="225" spans="1:28" x14ac:dyDescent="0.3">
      <c r="C225" s="2" t="s">
        <v>32</v>
      </c>
      <c r="D225" s="13">
        <f>SUM(D220:D223)/SUM(D218:D223)</f>
        <v>0.42792036459582633</v>
      </c>
      <c r="E225" s="13">
        <f t="shared" ref="E225:R225" si="109">SUM(E220:E223)/SUM(E218:E223)</f>
        <v>0.51457725947521871</v>
      </c>
      <c r="F225" s="13">
        <f t="shared" si="109"/>
        <v>0.60065111231687462</v>
      </c>
      <c r="G225" s="13">
        <f t="shared" si="109"/>
        <v>0.6746287927695287</v>
      </c>
      <c r="H225" s="13">
        <f t="shared" si="109"/>
        <v>0.72265400115141043</v>
      </c>
      <c r="I225" s="13">
        <f t="shared" si="109"/>
        <v>0.39451744657416898</v>
      </c>
      <c r="J225" s="13">
        <f t="shared" si="109"/>
        <v>0.49754746617432277</v>
      </c>
      <c r="K225" s="13">
        <f t="shared" si="109"/>
        <v>0.59509086170540426</v>
      </c>
      <c r="L225" s="13">
        <f t="shared" si="109"/>
        <v>0.68335409944304226</v>
      </c>
      <c r="M225" s="13">
        <f t="shared" si="109"/>
        <v>0.7380581736529771</v>
      </c>
      <c r="N225" s="13">
        <f t="shared" si="109"/>
        <v>0.98420907374099798</v>
      </c>
      <c r="O225" s="13">
        <f t="shared" si="109"/>
        <v>0.98591937806571384</v>
      </c>
      <c r="P225" s="13">
        <f t="shared" si="109"/>
        <v>0.98924358547832081</v>
      </c>
      <c r="Q225" s="13">
        <f t="shared" si="109"/>
        <v>0.99136428506960195</v>
      </c>
      <c r="R225" s="13">
        <f t="shared" si="109"/>
        <v>0.992522425726584</v>
      </c>
      <c r="S225" s="13"/>
      <c r="T225" s="13"/>
      <c r="U225" s="13"/>
      <c r="V225" s="13"/>
      <c r="W225" s="13"/>
      <c r="X225" s="13"/>
    </row>
    <row r="226" spans="1:28" x14ac:dyDescent="0.3">
      <c r="C226" s="2" t="s">
        <v>33</v>
      </c>
      <c r="D226" s="13">
        <f>D220/(SUM(D218:D223))</f>
        <v>0.27488606380426961</v>
      </c>
      <c r="E226" s="13">
        <f t="shared" ref="E226:M226" si="110">E220/(SUM(E218:E223))</f>
        <v>0.34339858392336525</v>
      </c>
      <c r="F226" s="13">
        <f t="shared" si="110"/>
        <v>0.41526496654006151</v>
      </c>
      <c r="G226" s="13">
        <f t="shared" si="110"/>
        <v>0.48063266623628148</v>
      </c>
      <c r="H226" s="13">
        <f t="shared" si="110"/>
        <v>0.52849740932642486</v>
      </c>
      <c r="I226" s="13">
        <f t="shared" si="110"/>
        <v>0.35362775542671826</v>
      </c>
      <c r="J226" s="13">
        <f t="shared" si="110"/>
        <v>0.44986083937281268</v>
      </c>
      <c r="K226" s="13">
        <f t="shared" si="110"/>
        <v>0.54306157746345396</v>
      </c>
      <c r="L226" s="13">
        <f t="shared" si="110"/>
        <v>0.63226946955901298</v>
      </c>
      <c r="M226" s="13">
        <f t="shared" si="110"/>
        <v>0.68549809893106151</v>
      </c>
      <c r="N226" s="13">
        <f>N220/(SUM(N218:N222))</f>
        <v>0.55804787478462925</v>
      </c>
      <c r="O226" s="13">
        <f t="shared" ref="O226:R226" si="111">O220/(SUM(O218:O222))</f>
        <v>0.63695618807584387</v>
      </c>
      <c r="P226" s="13">
        <f t="shared" si="111"/>
        <v>0.71274327143248073</v>
      </c>
      <c r="Q226" s="13">
        <f t="shared" si="111"/>
        <v>0.77665712151074551</v>
      </c>
      <c r="R226" s="13">
        <f t="shared" si="111"/>
        <v>0.80721265519296814</v>
      </c>
      <c r="S226" s="13"/>
      <c r="T226" s="13"/>
      <c r="U226" s="13"/>
      <c r="V226" s="13"/>
      <c r="W226" s="13"/>
      <c r="X226" s="13"/>
    </row>
    <row r="227" spans="1:28" x14ac:dyDescent="0.3">
      <c r="C227" s="2" t="s">
        <v>49</v>
      </c>
      <c r="D227" s="13">
        <f>D221/D217</f>
        <v>1.1547344110854504E-2</v>
      </c>
      <c r="E227" s="13">
        <f t="shared" ref="E227:R227" si="112">E221/E217</f>
        <v>1.1936936936936936E-2</v>
      </c>
      <c r="F227" s="13">
        <f t="shared" si="112"/>
        <v>1.5520628683693517E-2</v>
      </c>
      <c r="G227" s="13">
        <f t="shared" si="112"/>
        <v>1.3248542660307366E-2</v>
      </c>
      <c r="H227" s="13">
        <f t="shared" si="112"/>
        <v>1.6189877397044954E-2</v>
      </c>
      <c r="I227" s="13">
        <f t="shared" si="112"/>
        <v>1.0105557280347718E-2</v>
      </c>
      <c r="J227" s="13">
        <f t="shared" si="112"/>
        <v>9.9348899865289633E-3</v>
      </c>
      <c r="K227" s="13">
        <f t="shared" si="112"/>
        <v>1.2520374283127075E-2</v>
      </c>
      <c r="L227" s="13">
        <f t="shared" si="112"/>
        <v>9.3792114072077555E-3</v>
      </c>
      <c r="M227" s="13">
        <f t="shared" si="112"/>
        <v>1.1431980677258249E-2</v>
      </c>
      <c r="N227" s="13">
        <f>N221/N217</f>
        <v>3.0464089729484382E-2</v>
      </c>
      <c r="O227" s="13">
        <f t="shared" si="112"/>
        <v>2.7826352450349444E-2</v>
      </c>
      <c r="P227" s="13">
        <f t="shared" si="112"/>
        <v>3.2227251128546922E-2</v>
      </c>
      <c r="Q227" s="13">
        <f t="shared" si="112"/>
        <v>2.3194836454991659E-2</v>
      </c>
      <c r="R227" s="13">
        <f t="shared" si="112"/>
        <v>2.777874327074889E-2</v>
      </c>
      <c r="S227" s="13"/>
      <c r="T227" s="13"/>
      <c r="U227" s="13"/>
      <c r="V227" s="13"/>
      <c r="W227" s="13"/>
      <c r="X227" s="13"/>
    </row>
    <row r="229" spans="1:28" x14ac:dyDescent="0.3">
      <c r="D229" s="4" t="s">
        <v>19</v>
      </c>
      <c r="E229" s="4"/>
      <c r="F229" s="4"/>
      <c r="G229" s="4"/>
      <c r="H229" s="4"/>
      <c r="I229" s="11" t="s">
        <v>20</v>
      </c>
      <c r="J229" s="4"/>
      <c r="K229" s="4"/>
      <c r="L229" s="4"/>
      <c r="M229" s="4"/>
      <c r="N229" s="4" t="s">
        <v>21</v>
      </c>
      <c r="O229" s="4"/>
      <c r="P229" s="4"/>
      <c r="Q229" s="4"/>
      <c r="R229" s="4"/>
      <c r="S229" s="2" t="s">
        <v>22</v>
      </c>
      <c r="X229" s="2" t="s">
        <v>23</v>
      </c>
    </row>
    <row r="230" spans="1:28" x14ac:dyDescent="0.3">
      <c r="A230" s="2" t="s">
        <v>50</v>
      </c>
      <c r="B230" s="2" t="s">
        <v>51</v>
      </c>
      <c r="C230" s="2" t="s">
        <v>52</v>
      </c>
      <c r="D230" s="4">
        <v>2016</v>
      </c>
      <c r="E230" s="4">
        <v>2017</v>
      </c>
      <c r="F230" s="4">
        <v>2018</v>
      </c>
      <c r="G230" s="4">
        <v>2019</v>
      </c>
      <c r="H230" s="4">
        <v>2020</v>
      </c>
      <c r="I230" s="4">
        <v>2016</v>
      </c>
      <c r="J230" s="4">
        <v>2017</v>
      </c>
      <c r="K230" s="4">
        <v>2018</v>
      </c>
      <c r="L230" s="4">
        <v>2019</v>
      </c>
      <c r="M230" s="4">
        <v>2020</v>
      </c>
      <c r="N230" s="4">
        <v>2016</v>
      </c>
      <c r="O230" s="4">
        <v>2017</v>
      </c>
      <c r="P230" s="4">
        <v>2018</v>
      </c>
      <c r="Q230" s="4">
        <v>2019</v>
      </c>
      <c r="R230" s="4">
        <v>2020</v>
      </c>
      <c r="S230" s="4">
        <v>2016</v>
      </c>
      <c r="T230" s="4">
        <v>2017</v>
      </c>
      <c r="U230" s="4">
        <v>2018</v>
      </c>
      <c r="V230" s="4">
        <v>2019</v>
      </c>
      <c r="W230" s="4">
        <v>2020</v>
      </c>
      <c r="X230" s="4">
        <v>2016</v>
      </c>
      <c r="Y230" s="4">
        <v>2017</v>
      </c>
      <c r="Z230" s="4">
        <v>2018</v>
      </c>
      <c r="AA230" s="4">
        <v>2019</v>
      </c>
      <c r="AB230" s="4">
        <v>2020</v>
      </c>
    </row>
    <row r="231" spans="1:28" x14ac:dyDescent="0.3">
      <c r="B231" s="1" t="s">
        <v>53</v>
      </c>
      <c r="C231" s="1" t="s">
        <v>53</v>
      </c>
      <c r="D231" s="6">
        <f>SUM(D232:D234)</f>
        <v>63295</v>
      </c>
      <c r="E231" s="6">
        <f t="shared" ref="E231:R231" si="113">SUM(E232:E234)</f>
        <v>61185</v>
      </c>
      <c r="F231" s="6">
        <f t="shared" si="113"/>
        <v>62914</v>
      </c>
      <c r="G231" s="6">
        <f t="shared" si="113"/>
        <v>62572</v>
      </c>
      <c r="H231" s="6">
        <f t="shared" si="113"/>
        <v>62735</v>
      </c>
      <c r="I231" s="6">
        <f t="shared" si="113"/>
        <v>1096100</v>
      </c>
      <c r="J231" s="6">
        <f t="shared" si="113"/>
        <v>1022842</v>
      </c>
      <c r="K231" s="6">
        <f t="shared" si="113"/>
        <v>1036943</v>
      </c>
      <c r="L231" s="6">
        <f t="shared" si="113"/>
        <v>1032492</v>
      </c>
      <c r="M231" s="6">
        <f t="shared" si="113"/>
        <v>1022520</v>
      </c>
      <c r="N231" s="6">
        <f t="shared" si="113"/>
        <v>265682225.35390913</v>
      </c>
      <c r="O231" s="6">
        <f t="shared" si="113"/>
        <v>300611256.43907833</v>
      </c>
      <c r="P231" s="6">
        <f t="shared" si="113"/>
        <v>367178916.70354575</v>
      </c>
      <c r="Q231" s="6">
        <f t="shared" si="113"/>
        <v>383447230.78760374</v>
      </c>
      <c r="R231" s="6">
        <f t="shared" si="113"/>
        <v>400093642.70946717</v>
      </c>
      <c r="S231" s="6">
        <f>N231/D231</f>
        <v>4197.5231116819514</v>
      </c>
      <c r="T231" s="6">
        <f t="shared" ref="T231:W246" si="114">O231/E231</f>
        <v>4913.1528387526077</v>
      </c>
      <c r="U231" s="6">
        <f t="shared" si="114"/>
        <v>5836.2036542509732</v>
      </c>
      <c r="V231" s="6">
        <f t="shared" si="114"/>
        <v>6128.0961258646639</v>
      </c>
      <c r="W231" s="6">
        <f t="shared" si="114"/>
        <v>6377.5188126160383</v>
      </c>
      <c r="X231" s="6">
        <f t="shared" ref="X231:AB246" si="115">N231/I231</f>
        <v>242.38867380157754</v>
      </c>
      <c r="Y231" s="6">
        <f t="shared" si="115"/>
        <v>293.89803746725136</v>
      </c>
      <c r="Z231" s="6">
        <f t="shared" si="115"/>
        <v>354.09749301894681</v>
      </c>
      <c r="AA231" s="6">
        <f t="shared" si="115"/>
        <v>371.38034075576735</v>
      </c>
      <c r="AB231" s="6">
        <f t="shared" si="115"/>
        <v>391.28197268460974</v>
      </c>
    </row>
    <row r="232" spans="1:28" x14ac:dyDescent="0.3">
      <c r="B232" s="1" t="s">
        <v>53</v>
      </c>
      <c r="C232" s="2" t="s">
        <v>54</v>
      </c>
      <c r="D232" s="6">
        <v>17927</v>
      </c>
      <c r="E232" s="6">
        <v>17475</v>
      </c>
      <c r="F232" s="6">
        <v>17816</v>
      </c>
      <c r="G232" s="6">
        <v>18079</v>
      </c>
      <c r="H232" s="6">
        <v>17257</v>
      </c>
      <c r="I232" s="6">
        <v>316797</v>
      </c>
      <c r="J232" s="6">
        <v>294511</v>
      </c>
      <c r="K232" s="6">
        <v>291120</v>
      </c>
      <c r="L232" s="6">
        <v>291093</v>
      </c>
      <c r="M232" s="6">
        <v>278039</v>
      </c>
      <c r="N232" s="6">
        <v>71353509.59294571</v>
      </c>
      <c r="O232" s="6">
        <v>81846342.856147259</v>
      </c>
      <c r="P232" s="6">
        <v>99122225.169359401</v>
      </c>
      <c r="Q232" s="6">
        <v>104695267.33692835</v>
      </c>
      <c r="R232" s="6">
        <v>106276778.11398552</v>
      </c>
      <c r="S232" s="6">
        <f t="shared" ref="S232:W248" si="116">N232/D232</f>
        <v>3980.2258935095506</v>
      </c>
      <c r="T232" s="6">
        <f t="shared" si="114"/>
        <v>4683.6247700227332</v>
      </c>
      <c r="U232" s="6">
        <f t="shared" si="114"/>
        <v>5563.6632897036034</v>
      </c>
      <c r="V232" s="6">
        <f t="shared" si="114"/>
        <v>5790.9877391962136</v>
      </c>
      <c r="W232" s="6">
        <f t="shared" si="114"/>
        <v>6158.4735535716245</v>
      </c>
      <c r="X232" s="6">
        <f t="shared" si="115"/>
        <v>225.23417075586482</v>
      </c>
      <c r="Y232" s="6">
        <f t="shared" si="115"/>
        <v>277.90589436777321</v>
      </c>
      <c r="Z232" s="6">
        <f t="shared" si="115"/>
        <v>340.48579681698061</v>
      </c>
      <c r="AA232" s="6">
        <f t="shared" si="115"/>
        <v>359.66260726616014</v>
      </c>
      <c r="AB232" s="6">
        <f t="shared" si="115"/>
        <v>382.23694558671815</v>
      </c>
    </row>
    <row r="233" spans="1:28" x14ac:dyDescent="0.3">
      <c r="B233" s="1" t="s">
        <v>53</v>
      </c>
      <c r="C233" s="2" t="s">
        <v>55</v>
      </c>
      <c r="D233" s="6">
        <v>41980</v>
      </c>
      <c r="E233" s="6">
        <v>40117</v>
      </c>
      <c r="F233" s="6">
        <v>41438</v>
      </c>
      <c r="G233" s="6">
        <v>40733</v>
      </c>
      <c r="H233" s="6">
        <v>41538</v>
      </c>
      <c r="I233" s="6">
        <v>719937</v>
      </c>
      <c r="J233" s="6">
        <v>669564</v>
      </c>
      <c r="K233" s="6">
        <v>686663</v>
      </c>
      <c r="L233" s="6">
        <v>680519</v>
      </c>
      <c r="M233" s="6">
        <v>679948</v>
      </c>
      <c r="N233" s="6">
        <v>179776825.19655153</v>
      </c>
      <c r="O233" s="6">
        <v>201533752.67599463</v>
      </c>
      <c r="P233" s="6">
        <v>248094692.98833525</v>
      </c>
      <c r="Q233" s="6">
        <v>257103290.17825231</v>
      </c>
      <c r="R233" s="6">
        <v>270913491.00961661</v>
      </c>
      <c r="S233" s="6">
        <f t="shared" si="116"/>
        <v>4282.4398569926516</v>
      </c>
      <c r="T233" s="6">
        <f t="shared" si="114"/>
        <v>5023.6496416978998</v>
      </c>
      <c r="U233" s="6">
        <f t="shared" si="114"/>
        <v>5987.1300011664471</v>
      </c>
      <c r="V233" s="6">
        <f t="shared" si="114"/>
        <v>6311.9163866705694</v>
      </c>
      <c r="W233" s="6">
        <f t="shared" si="114"/>
        <v>6522.0639176083732</v>
      </c>
      <c r="X233" s="6">
        <f t="shared" si="115"/>
        <v>249.71188478512917</v>
      </c>
      <c r="Y233" s="6">
        <f t="shared" si="115"/>
        <v>300.99251554144882</v>
      </c>
      <c r="Z233" s="6">
        <f t="shared" si="115"/>
        <v>361.30488025179056</v>
      </c>
      <c r="AA233" s="6">
        <f t="shared" si="115"/>
        <v>377.8047198950394</v>
      </c>
      <c r="AB233" s="6">
        <f t="shared" si="115"/>
        <v>398.43266104116287</v>
      </c>
    </row>
    <row r="234" spans="1:28" x14ac:dyDescent="0.3">
      <c r="B234" s="1" t="s">
        <v>53</v>
      </c>
      <c r="C234" s="2" t="s">
        <v>56</v>
      </c>
      <c r="D234" s="6">
        <v>3388</v>
      </c>
      <c r="E234" s="6">
        <v>3593</v>
      </c>
      <c r="F234" s="6">
        <v>3660</v>
      </c>
      <c r="G234" s="6">
        <v>3760</v>
      </c>
      <c r="H234" s="6">
        <v>3940</v>
      </c>
      <c r="I234" s="6">
        <v>59366</v>
      </c>
      <c r="J234" s="6">
        <v>58767</v>
      </c>
      <c r="K234" s="6">
        <v>59160</v>
      </c>
      <c r="L234" s="6">
        <v>60880</v>
      </c>
      <c r="M234" s="6">
        <v>64533</v>
      </c>
      <c r="N234" s="6">
        <v>14551890.564411892</v>
      </c>
      <c r="O234" s="6">
        <v>17231160.906936437</v>
      </c>
      <c r="P234" s="6">
        <v>19961998.545851134</v>
      </c>
      <c r="Q234" s="6">
        <v>21648673.272423111</v>
      </c>
      <c r="R234" s="6">
        <v>22903373.585865006</v>
      </c>
      <c r="S234" s="6">
        <f t="shared" si="116"/>
        <v>4295.1270851274767</v>
      </c>
      <c r="T234" s="6">
        <f t="shared" si="114"/>
        <v>4795.7586715659436</v>
      </c>
      <c r="U234" s="6">
        <f t="shared" si="114"/>
        <v>5454.0979633473044</v>
      </c>
      <c r="V234" s="6">
        <f t="shared" si="114"/>
        <v>5757.6258703252952</v>
      </c>
      <c r="W234" s="6">
        <f t="shared" si="114"/>
        <v>5813.0389811840114</v>
      </c>
      <c r="X234" s="6">
        <f t="shared" si="115"/>
        <v>245.12162794211991</v>
      </c>
      <c r="Y234" s="6">
        <f t="shared" si="115"/>
        <v>293.21151168064455</v>
      </c>
      <c r="Z234" s="6">
        <f t="shared" si="115"/>
        <v>337.42391051134439</v>
      </c>
      <c r="AA234" s="6">
        <f t="shared" si="115"/>
        <v>355.59581590708132</v>
      </c>
      <c r="AB234" s="6">
        <f t="shared" si="115"/>
        <v>354.90948175142961</v>
      </c>
    </row>
    <row r="235" spans="1:28" x14ac:dyDescent="0.3">
      <c r="B235" s="2" t="s">
        <v>57</v>
      </c>
      <c r="C235" s="2" t="s">
        <v>58</v>
      </c>
      <c r="D235" s="6">
        <v>2255</v>
      </c>
      <c r="E235" s="6">
        <v>2169</v>
      </c>
      <c r="F235" s="6">
        <v>2201</v>
      </c>
      <c r="G235" s="6">
        <v>2145</v>
      </c>
      <c r="H235" s="6">
        <v>2207</v>
      </c>
      <c r="I235" s="6">
        <v>43869</v>
      </c>
      <c r="J235" s="6">
        <v>42460</v>
      </c>
      <c r="K235" s="6">
        <v>42325</v>
      </c>
      <c r="L235" s="6">
        <v>39852</v>
      </c>
      <c r="M235" s="6">
        <v>41260</v>
      </c>
      <c r="N235" s="6">
        <v>8966014.6855262313</v>
      </c>
      <c r="O235" s="6">
        <v>11813189.365019333</v>
      </c>
      <c r="P235" s="6">
        <v>14050757.675273193</v>
      </c>
      <c r="Q235" s="6">
        <v>14338782.055995734</v>
      </c>
      <c r="R235" s="6">
        <v>14771284.36177375</v>
      </c>
      <c r="S235" s="6">
        <f t="shared" si="116"/>
        <v>3976.0597275060891</v>
      </c>
      <c r="T235" s="6">
        <f t="shared" si="114"/>
        <v>5446.3759174824036</v>
      </c>
      <c r="U235" s="6">
        <f t="shared" si="114"/>
        <v>6383.8063040768711</v>
      </c>
      <c r="V235" s="6">
        <f t="shared" si="114"/>
        <v>6684.7468792520904</v>
      </c>
      <c r="W235" s="6">
        <f t="shared" si="114"/>
        <v>6692.9244955929998</v>
      </c>
      <c r="X235" s="6">
        <f t="shared" si="115"/>
        <v>204.38156068126082</v>
      </c>
      <c r="Y235" s="6">
        <f t="shared" si="115"/>
        <v>278.21925023597112</v>
      </c>
      <c r="Z235" s="6">
        <f t="shared" si="115"/>
        <v>331.97301063846885</v>
      </c>
      <c r="AA235" s="6">
        <f t="shared" si="115"/>
        <v>359.80081441322227</v>
      </c>
      <c r="AB235" s="6">
        <f t="shared" si="115"/>
        <v>358.00495302408507</v>
      </c>
    </row>
    <row r="236" spans="1:28" x14ac:dyDescent="0.3">
      <c r="B236" s="2" t="s">
        <v>104</v>
      </c>
      <c r="C236" s="2" t="s">
        <v>102</v>
      </c>
      <c r="D236" s="6">
        <v>2558</v>
      </c>
      <c r="E236" s="6">
        <v>2411</v>
      </c>
      <c r="F236" s="6">
        <v>2380</v>
      </c>
      <c r="G236" s="6">
        <v>2461</v>
      </c>
      <c r="H236" s="6">
        <v>2533</v>
      </c>
      <c r="I236" s="6">
        <v>57689</v>
      </c>
      <c r="J236" s="6">
        <v>50251</v>
      </c>
      <c r="K236" s="6">
        <v>51085</v>
      </c>
      <c r="L236" s="6">
        <v>51482</v>
      </c>
      <c r="M236" s="6">
        <v>51928</v>
      </c>
      <c r="N236" s="6">
        <v>11883192.67957877</v>
      </c>
      <c r="O236" s="6">
        <v>13263005.413637688</v>
      </c>
      <c r="P236" s="6">
        <v>15796706.931167534</v>
      </c>
      <c r="Q236" s="6">
        <v>16106092.734566489</v>
      </c>
      <c r="R236" s="6">
        <v>16617400.324614402</v>
      </c>
      <c r="S236" s="6">
        <f t="shared" si="116"/>
        <v>4645.5014384592532</v>
      </c>
      <c r="T236" s="6">
        <f t="shared" si="114"/>
        <v>5501.0391595345036</v>
      </c>
      <c r="U236" s="6">
        <f t="shared" si="114"/>
        <v>6637.2718198182911</v>
      </c>
      <c r="V236" s="6">
        <f t="shared" si="114"/>
        <v>6544.531789746643</v>
      </c>
      <c r="W236" s="6">
        <f t="shared" si="114"/>
        <v>6560.3633338390846</v>
      </c>
      <c r="X236" s="6">
        <f t="shared" si="115"/>
        <v>205.98714970928202</v>
      </c>
      <c r="Y236" s="6">
        <f t="shared" si="115"/>
        <v>263.93515380067436</v>
      </c>
      <c r="Z236" s="6">
        <f t="shared" si="115"/>
        <v>309.22397829436301</v>
      </c>
      <c r="AA236" s="6">
        <f t="shared" si="115"/>
        <v>312.84901003392429</v>
      </c>
      <c r="AB236" s="6">
        <f t="shared" si="115"/>
        <v>320.00847952192271</v>
      </c>
    </row>
    <row r="237" spans="1:28" x14ac:dyDescent="0.3">
      <c r="B237" s="2" t="s">
        <v>104</v>
      </c>
      <c r="C237" s="2" t="s">
        <v>59</v>
      </c>
      <c r="D237" s="6">
        <v>0</v>
      </c>
      <c r="E237" s="6">
        <v>0</v>
      </c>
      <c r="F237" s="6">
        <v>0</v>
      </c>
      <c r="G237" s="6">
        <v>0</v>
      </c>
      <c r="H237" s="6">
        <v>64</v>
      </c>
      <c r="I237" s="6">
        <v>0</v>
      </c>
      <c r="J237" s="6">
        <v>0</v>
      </c>
      <c r="K237" s="6">
        <v>0</v>
      </c>
      <c r="L237" s="6">
        <v>0</v>
      </c>
      <c r="M237" s="6">
        <v>1069</v>
      </c>
      <c r="N237" s="6">
        <v>0</v>
      </c>
      <c r="O237" s="6">
        <v>0</v>
      </c>
      <c r="P237" s="6">
        <v>0</v>
      </c>
      <c r="Q237" s="6">
        <v>0</v>
      </c>
      <c r="R237" s="6">
        <v>475313.7578916148</v>
      </c>
      <c r="S237" s="6">
        <v>0</v>
      </c>
      <c r="T237" s="6">
        <v>0</v>
      </c>
      <c r="U237" s="6">
        <v>0</v>
      </c>
      <c r="V237" s="6">
        <v>0</v>
      </c>
      <c r="W237" s="6">
        <f>R237/H237</f>
        <v>7426.7774670564813</v>
      </c>
      <c r="X237" s="6">
        <v>0</v>
      </c>
      <c r="Y237" s="6">
        <v>0</v>
      </c>
      <c r="Z237" s="6">
        <v>0</v>
      </c>
      <c r="AA237" s="6">
        <v>0</v>
      </c>
      <c r="AB237" s="6">
        <f t="shared" si="115"/>
        <v>444.63401112405501</v>
      </c>
    </row>
    <row r="238" spans="1:28" x14ac:dyDescent="0.3">
      <c r="B238" s="2" t="s">
        <v>104</v>
      </c>
      <c r="C238" s="2" t="s">
        <v>60</v>
      </c>
      <c r="D238" s="6">
        <v>1618</v>
      </c>
      <c r="E238" s="6">
        <v>1518</v>
      </c>
      <c r="F238" s="6">
        <v>1741</v>
      </c>
      <c r="G238" s="6">
        <v>1650</v>
      </c>
      <c r="H238" s="6">
        <v>1649</v>
      </c>
      <c r="I238" s="6">
        <v>34774</v>
      </c>
      <c r="J238" s="6">
        <v>28691</v>
      </c>
      <c r="K238" s="6">
        <v>34043</v>
      </c>
      <c r="L238" s="6">
        <v>32434</v>
      </c>
      <c r="M238" s="6">
        <v>32314</v>
      </c>
      <c r="N238" s="6">
        <v>8931974.1490736753</v>
      </c>
      <c r="O238" s="6">
        <v>10370406.069824202</v>
      </c>
      <c r="P238" s="6">
        <v>13200927.019903664</v>
      </c>
      <c r="Q238" s="6">
        <v>13052013.897825247</v>
      </c>
      <c r="R238" s="6">
        <v>13356879.793229101</v>
      </c>
      <c r="S238" s="6">
        <f t="shared" si="116"/>
        <v>5520.3795729750773</v>
      </c>
      <c r="T238" s="6">
        <f t="shared" si="116"/>
        <v>6831.6245519263521</v>
      </c>
      <c r="U238" s="6">
        <f t="shared" si="116"/>
        <v>7582.3819758205991</v>
      </c>
      <c r="V238" s="6">
        <f t="shared" si="116"/>
        <v>7910.3114532274221</v>
      </c>
      <c r="W238" s="6">
        <f t="shared" si="114"/>
        <v>8099.9877460455436</v>
      </c>
      <c r="X238" s="6">
        <f>N238/I238</f>
        <v>256.85782909857005</v>
      </c>
      <c r="Y238" s="6">
        <f>O238/J238</f>
        <v>361.45153775832847</v>
      </c>
      <c r="Z238" s="6">
        <f>P238/K238</f>
        <v>387.77214170031033</v>
      </c>
      <c r="AA238" s="6">
        <f>Q238/L238</f>
        <v>402.41764499677026</v>
      </c>
      <c r="AB238" s="6">
        <f t="shared" si="115"/>
        <v>413.34653070585819</v>
      </c>
    </row>
    <row r="239" spans="1:28" x14ac:dyDescent="0.3">
      <c r="B239" s="2" t="s">
        <v>104</v>
      </c>
      <c r="C239" s="2" t="s">
        <v>61</v>
      </c>
      <c r="D239" s="6">
        <v>1064</v>
      </c>
      <c r="E239" s="6">
        <v>1701</v>
      </c>
      <c r="F239" s="6">
        <v>1122</v>
      </c>
      <c r="G239" s="6">
        <v>1002</v>
      </c>
      <c r="H239" s="6">
        <v>941</v>
      </c>
      <c r="I239" s="6">
        <v>21487</v>
      </c>
      <c r="J239" s="6">
        <v>23657</v>
      </c>
      <c r="K239" s="6">
        <v>21800</v>
      </c>
      <c r="L239" s="6">
        <v>20008</v>
      </c>
      <c r="M239" s="6">
        <v>19216</v>
      </c>
      <c r="N239" s="6">
        <v>4169047.8242137004</v>
      </c>
      <c r="O239" s="6">
        <v>6368220.9684836054</v>
      </c>
      <c r="P239" s="6">
        <v>8543319.5800220892</v>
      </c>
      <c r="Q239" s="6">
        <v>8025468.874107535</v>
      </c>
      <c r="R239" s="6">
        <v>8457589.5758208297</v>
      </c>
      <c r="S239" s="6">
        <f t="shared" si="116"/>
        <v>3918.2780302760343</v>
      </c>
      <c r="T239" s="6">
        <f t="shared" si="116"/>
        <v>3743.8100931708441</v>
      </c>
      <c r="U239" s="6">
        <f t="shared" si="116"/>
        <v>7614.3668271141614</v>
      </c>
      <c r="V239" s="6">
        <f t="shared" si="116"/>
        <v>8009.4499741592163</v>
      </c>
      <c r="W239" s="6">
        <f t="shared" si="114"/>
        <v>8987.8741507128907</v>
      </c>
      <c r="X239" s="6">
        <f t="shared" ref="X239:X248" si="117">N238/I239</f>
        <v>415.6920067516952</v>
      </c>
      <c r="Y239" s="6">
        <f t="shared" ref="Y239:AB248" si="118">O239/J239</f>
        <v>269.18970995830432</v>
      </c>
      <c r="Z239" s="6">
        <f t="shared" si="118"/>
        <v>391.89539357899491</v>
      </c>
      <c r="AA239" s="6">
        <f t="shared" si="118"/>
        <v>401.11299850597436</v>
      </c>
      <c r="AB239" s="6">
        <f t="shared" si="115"/>
        <v>440.1326798408009</v>
      </c>
    </row>
    <row r="240" spans="1:28" x14ac:dyDescent="0.3">
      <c r="B240" s="2" t="s">
        <v>62</v>
      </c>
      <c r="C240" s="2" t="s">
        <v>63</v>
      </c>
      <c r="D240" s="6">
        <v>3403</v>
      </c>
      <c r="E240" s="6">
        <v>4018</v>
      </c>
      <c r="F240" s="6">
        <v>3701</v>
      </c>
      <c r="G240" s="6">
        <v>3391</v>
      </c>
      <c r="H240" s="6">
        <v>3385</v>
      </c>
      <c r="I240" s="6">
        <v>69295</v>
      </c>
      <c r="J240" s="6">
        <v>80070</v>
      </c>
      <c r="K240" s="6">
        <v>69715</v>
      </c>
      <c r="L240" s="6">
        <v>58987</v>
      </c>
      <c r="M240" s="6">
        <v>59285</v>
      </c>
      <c r="N240" s="6">
        <v>10251108.143041793</v>
      </c>
      <c r="O240" s="6">
        <v>13379026.210604507</v>
      </c>
      <c r="P240" s="6">
        <v>16267075.343088249</v>
      </c>
      <c r="Q240" s="6">
        <v>17617634.796036545</v>
      </c>
      <c r="R240" s="6">
        <v>19521875.344265074</v>
      </c>
      <c r="S240" s="6">
        <f t="shared" si="116"/>
        <v>3012.3738298682906</v>
      </c>
      <c r="T240" s="6">
        <f t="shared" si="116"/>
        <v>3329.7725760588619</v>
      </c>
      <c r="U240" s="6">
        <f t="shared" si="116"/>
        <v>4395.3189254494055</v>
      </c>
      <c r="V240" s="6">
        <f t="shared" si="116"/>
        <v>5195.4098484330716</v>
      </c>
      <c r="W240" s="6">
        <f t="shared" si="114"/>
        <v>5767.1714458685592</v>
      </c>
      <c r="X240" s="6">
        <f t="shared" si="117"/>
        <v>60.163761082526882</v>
      </c>
      <c r="Y240" s="6">
        <f t="shared" si="118"/>
        <v>167.09162246290131</v>
      </c>
      <c r="Z240" s="6">
        <f t="shared" si="118"/>
        <v>233.33680474916801</v>
      </c>
      <c r="AA240" s="6">
        <f t="shared" si="118"/>
        <v>298.66978819123784</v>
      </c>
      <c r="AB240" s="6">
        <f t="shared" si="115"/>
        <v>329.28861169376864</v>
      </c>
    </row>
    <row r="241" spans="1:28" x14ac:dyDescent="0.3">
      <c r="B241" s="2" t="s">
        <v>62</v>
      </c>
      <c r="C241" s="2" t="s">
        <v>64</v>
      </c>
      <c r="D241" s="6">
        <v>809</v>
      </c>
      <c r="E241" s="6">
        <v>752</v>
      </c>
      <c r="F241" s="6">
        <v>804</v>
      </c>
      <c r="G241" s="6">
        <v>972</v>
      </c>
      <c r="H241" s="6">
        <v>1079</v>
      </c>
      <c r="I241" s="6">
        <v>17953</v>
      </c>
      <c r="J241" s="6">
        <v>14754</v>
      </c>
      <c r="K241" s="6">
        <v>16467</v>
      </c>
      <c r="L241" s="6">
        <v>20795</v>
      </c>
      <c r="M241" s="6">
        <v>19921</v>
      </c>
      <c r="N241" s="6">
        <v>2944660.0603188281</v>
      </c>
      <c r="O241" s="6">
        <v>3383289.4131795838</v>
      </c>
      <c r="P241" s="6">
        <v>5787328.9102971917</v>
      </c>
      <c r="Q241" s="6">
        <v>7705060.6957491515</v>
      </c>
      <c r="R241" s="6">
        <v>7399322.0626244657</v>
      </c>
      <c r="S241" s="6">
        <f t="shared" si="116"/>
        <v>3639.8764651654242</v>
      </c>
      <c r="T241" s="6">
        <f t="shared" si="116"/>
        <v>4499.0550707175316</v>
      </c>
      <c r="U241" s="6">
        <f t="shared" si="116"/>
        <v>7198.1702864392928</v>
      </c>
      <c r="V241" s="6">
        <f t="shared" si="116"/>
        <v>7927.0171766966578</v>
      </c>
      <c r="W241" s="6">
        <f t="shared" si="114"/>
        <v>6857.5737373720722</v>
      </c>
      <c r="X241" s="6">
        <f t="shared" si="117"/>
        <v>570.99694441273289</v>
      </c>
      <c r="Y241" s="6">
        <f t="shared" si="118"/>
        <v>229.31336676017241</v>
      </c>
      <c r="Z241" s="6">
        <f t="shared" si="118"/>
        <v>351.45010689847521</v>
      </c>
      <c r="AA241" s="6">
        <f t="shared" si="118"/>
        <v>370.52467880496039</v>
      </c>
      <c r="AB241" s="6">
        <f t="shared" si="115"/>
        <v>371.43326452610137</v>
      </c>
    </row>
    <row r="242" spans="1:28" x14ac:dyDescent="0.3">
      <c r="B242" s="2" t="s">
        <v>62</v>
      </c>
      <c r="C242" s="2" t="s">
        <v>65</v>
      </c>
      <c r="D242" s="6">
        <v>6013</v>
      </c>
      <c r="E242" s="6">
        <v>5717</v>
      </c>
      <c r="F242" s="6">
        <v>6039</v>
      </c>
      <c r="G242" s="6">
        <v>6265</v>
      </c>
      <c r="H242" s="6">
        <v>5701</v>
      </c>
      <c r="I242" s="6">
        <v>110377</v>
      </c>
      <c r="J242" s="6">
        <v>106322</v>
      </c>
      <c r="K242" s="6">
        <v>108442</v>
      </c>
      <c r="L242" s="6">
        <v>106239</v>
      </c>
      <c r="M242" s="6">
        <v>97120</v>
      </c>
      <c r="N242" s="6">
        <v>26461715.889106572</v>
      </c>
      <c r="O242" s="6">
        <v>30012846.47615128</v>
      </c>
      <c r="P242" s="6">
        <v>34136511.816864319</v>
      </c>
      <c r="Q242" s="6">
        <v>35518422.3271235</v>
      </c>
      <c r="R242" s="6">
        <v>36585679.613483459</v>
      </c>
      <c r="S242" s="6">
        <f t="shared" si="116"/>
        <v>4400.7510209723223</v>
      </c>
      <c r="T242" s="6">
        <f t="shared" si="116"/>
        <v>5249.7544999390029</v>
      </c>
      <c r="U242" s="6">
        <f t="shared" si="116"/>
        <v>5652.676240580281</v>
      </c>
      <c r="V242" s="6">
        <f t="shared" si="116"/>
        <v>5669.3411535711894</v>
      </c>
      <c r="W242" s="6">
        <f t="shared" si="114"/>
        <v>6417.4144208881698</v>
      </c>
      <c r="X242" s="6">
        <f t="shared" si="117"/>
        <v>26.678203432950959</v>
      </c>
      <c r="Y242" s="6">
        <f t="shared" si="118"/>
        <v>282.28256123992475</v>
      </c>
      <c r="Z242" s="6">
        <f t="shared" si="118"/>
        <v>314.79050383490085</v>
      </c>
      <c r="AA242" s="6">
        <f t="shared" si="118"/>
        <v>334.32564620453411</v>
      </c>
      <c r="AB242" s="6">
        <f t="shared" si="115"/>
        <v>376.70592682746559</v>
      </c>
    </row>
    <row r="243" spans="1:28" x14ac:dyDescent="0.3">
      <c r="B243" s="2" t="s">
        <v>62</v>
      </c>
      <c r="C243" s="2" t="s">
        <v>66</v>
      </c>
      <c r="D243" s="6">
        <v>7220</v>
      </c>
      <c r="E243" s="6">
        <v>6779</v>
      </c>
      <c r="F243" s="6">
        <v>7137</v>
      </c>
      <c r="G243" s="6">
        <v>6738</v>
      </c>
      <c r="H243" s="6">
        <v>6750</v>
      </c>
      <c r="I243" s="6">
        <v>148903</v>
      </c>
      <c r="J243" s="6">
        <v>135204</v>
      </c>
      <c r="K243" s="6">
        <v>132067</v>
      </c>
      <c r="L243" s="6">
        <v>122947</v>
      </c>
      <c r="M243" s="6">
        <v>118737</v>
      </c>
      <c r="N243" s="6">
        <v>27466356.259429641</v>
      </c>
      <c r="O243" s="6">
        <v>28909328.463796824</v>
      </c>
      <c r="P243" s="6">
        <v>33794216.570390999</v>
      </c>
      <c r="Q243" s="6">
        <v>34513986.784030534</v>
      </c>
      <c r="R243" s="6">
        <v>38512034.460816689</v>
      </c>
      <c r="S243" s="6">
        <f t="shared" si="116"/>
        <v>3804.2044680650474</v>
      </c>
      <c r="T243" s="6">
        <f t="shared" si="116"/>
        <v>4264.5417412298011</v>
      </c>
      <c r="U243" s="6">
        <f t="shared" si="116"/>
        <v>4735.0730797801598</v>
      </c>
      <c r="V243" s="6">
        <f t="shared" si="116"/>
        <v>5122.2895197433263</v>
      </c>
      <c r="W243" s="6">
        <f t="shared" si="114"/>
        <v>5705.4865867876579</v>
      </c>
      <c r="X243" s="6">
        <f t="shared" si="117"/>
        <v>177.7110997703644</v>
      </c>
      <c r="Y243" s="6">
        <f t="shared" si="118"/>
        <v>213.82006792548168</v>
      </c>
      <c r="Z243" s="6">
        <f t="shared" si="118"/>
        <v>255.88691020762946</v>
      </c>
      <c r="AA243" s="6">
        <f t="shared" si="118"/>
        <v>280.72248028850265</v>
      </c>
      <c r="AB243" s="6">
        <f t="shared" si="115"/>
        <v>324.34737664600493</v>
      </c>
    </row>
    <row r="244" spans="1:28" x14ac:dyDescent="0.3">
      <c r="B244" s="2" t="s">
        <v>62</v>
      </c>
      <c r="C244" s="2" t="s">
        <v>67</v>
      </c>
      <c r="D244" s="6">
        <v>1354</v>
      </c>
      <c r="E244" s="6">
        <v>1210</v>
      </c>
      <c r="F244" s="6">
        <v>1376</v>
      </c>
      <c r="G244" s="6">
        <v>1405</v>
      </c>
      <c r="H244" s="6">
        <v>1524</v>
      </c>
      <c r="I244" s="6">
        <v>22846</v>
      </c>
      <c r="J244" s="6">
        <v>19317</v>
      </c>
      <c r="K244" s="6">
        <v>21960</v>
      </c>
      <c r="L244" s="6">
        <v>21765</v>
      </c>
      <c r="M244" s="6">
        <v>23683</v>
      </c>
      <c r="N244" s="6">
        <v>6390459.2847910384</v>
      </c>
      <c r="O244" s="6">
        <v>5471132.0788086737</v>
      </c>
      <c r="P244" s="6">
        <v>6569068.4358811229</v>
      </c>
      <c r="Q244" s="6">
        <v>6304008.064170205</v>
      </c>
      <c r="R244" s="6">
        <v>8695299.3517223857</v>
      </c>
      <c r="S244" s="6">
        <f t="shared" si="116"/>
        <v>4719.6892797570445</v>
      </c>
      <c r="T244" s="6">
        <f t="shared" si="116"/>
        <v>4521.5967593460109</v>
      </c>
      <c r="U244" s="6">
        <f t="shared" si="116"/>
        <v>4774.0322935182576</v>
      </c>
      <c r="V244" s="6">
        <f t="shared" si="116"/>
        <v>4486.838479836445</v>
      </c>
      <c r="W244" s="6">
        <f t="shared" si="114"/>
        <v>5705.5770024425101</v>
      </c>
      <c r="X244" s="6">
        <f t="shared" si="117"/>
        <v>1202.2391779492971</v>
      </c>
      <c r="Y244" s="6">
        <f t="shared" si="118"/>
        <v>283.2288698456631</v>
      </c>
      <c r="Z244" s="6">
        <f t="shared" si="118"/>
        <v>299.13790691626241</v>
      </c>
      <c r="AA244" s="6">
        <f t="shared" si="118"/>
        <v>289.63969970917549</v>
      </c>
      <c r="AB244" s="6">
        <f t="shared" si="115"/>
        <v>367.15362714699938</v>
      </c>
    </row>
    <row r="245" spans="1:28" x14ac:dyDescent="0.3">
      <c r="B245" s="2" t="s">
        <v>105</v>
      </c>
      <c r="C245" s="2" t="s">
        <v>68</v>
      </c>
      <c r="D245" s="6">
        <v>393</v>
      </c>
      <c r="E245" s="6">
        <v>271</v>
      </c>
      <c r="F245" s="6">
        <v>537</v>
      </c>
      <c r="G245" s="6">
        <v>553</v>
      </c>
      <c r="H245" s="6">
        <v>492</v>
      </c>
      <c r="I245" s="6">
        <v>7277</v>
      </c>
      <c r="J245" s="6">
        <v>4054</v>
      </c>
      <c r="K245" s="6">
        <v>8433</v>
      </c>
      <c r="L245" s="6">
        <v>8581</v>
      </c>
      <c r="M245" s="6">
        <v>7252</v>
      </c>
      <c r="N245" s="6">
        <v>685778.54373115045</v>
      </c>
      <c r="O245" s="6">
        <v>741125.18128117151</v>
      </c>
      <c r="P245" s="6">
        <v>1637622.4666000183</v>
      </c>
      <c r="Q245" s="6">
        <v>1729304.6797923902</v>
      </c>
      <c r="R245" s="6">
        <v>1638622.0922842254</v>
      </c>
      <c r="S245" s="6">
        <f t="shared" si="116"/>
        <v>1744.9835718349884</v>
      </c>
      <c r="T245" s="6">
        <f t="shared" si="116"/>
        <v>2734.7792667201902</v>
      </c>
      <c r="U245" s="6">
        <f t="shared" si="116"/>
        <v>3049.5762878957512</v>
      </c>
      <c r="V245" s="6">
        <f t="shared" si="116"/>
        <v>3127.133236514268</v>
      </c>
      <c r="W245" s="6">
        <f t="shared" si="114"/>
        <v>3330.5327078947671</v>
      </c>
      <c r="X245" s="6">
        <f t="shared" si="117"/>
        <v>878.17222547630047</v>
      </c>
      <c r="Y245" s="6">
        <f t="shared" si="118"/>
        <v>182.81331556022977</v>
      </c>
      <c r="Z245" s="6">
        <f t="shared" si="118"/>
        <v>194.19215778489485</v>
      </c>
      <c r="AA245" s="6">
        <f t="shared" si="118"/>
        <v>201.52717396485144</v>
      </c>
      <c r="AB245" s="6">
        <f t="shared" si="115"/>
        <v>225.9545080369864</v>
      </c>
    </row>
    <row r="246" spans="1:28" x14ac:dyDescent="0.3">
      <c r="B246" s="2" t="s">
        <v>105</v>
      </c>
      <c r="C246" s="2" t="s">
        <v>69</v>
      </c>
      <c r="D246" s="6">
        <v>3369</v>
      </c>
      <c r="E246" s="6">
        <v>3347</v>
      </c>
      <c r="F246" s="6">
        <v>3438</v>
      </c>
      <c r="G246" s="6">
        <v>3218</v>
      </c>
      <c r="H246" s="6">
        <v>3189</v>
      </c>
      <c r="I246" s="6">
        <v>68038</v>
      </c>
      <c r="J246" s="6">
        <v>61823</v>
      </c>
      <c r="K246" s="6">
        <v>67786</v>
      </c>
      <c r="L246" s="6">
        <v>63832</v>
      </c>
      <c r="M246" s="6">
        <v>57825</v>
      </c>
      <c r="N246" s="6">
        <v>15697015.416683715</v>
      </c>
      <c r="O246" s="6">
        <v>15075989.356159193</v>
      </c>
      <c r="P246" s="6">
        <v>22369916.935175486</v>
      </c>
      <c r="Q246" s="6">
        <v>21950646.296534602</v>
      </c>
      <c r="R246" s="6">
        <v>21355216.332330864</v>
      </c>
      <c r="S246" s="6">
        <f t="shared" si="116"/>
        <v>4659.2506431236907</v>
      </c>
      <c r="T246" s="6">
        <f t="shared" si="116"/>
        <v>4504.329057711142</v>
      </c>
      <c r="U246" s="6">
        <f t="shared" si="116"/>
        <v>6506.6657752110195</v>
      </c>
      <c r="V246" s="6">
        <f t="shared" si="116"/>
        <v>6821.2076744980113</v>
      </c>
      <c r="W246" s="6">
        <f t="shared" si="114"/>
        <v>6696.524406500741</v>
      </c>
      <c r="X246" s="6">
        <f t="shared" si="117"/>
        <v>10.079346008570953</v>
      </c>
      <c r="Y246" s="6">
        <f t="shared" si="118"/>
        <v>243.85729188423716</v>
      </c>
      <c r="Z246" s="6">
        <f t="shared" si="118"/>
        <v>330.00792103348016</v>
      </c>
      <c r="AA246" s="6">
        <f t="shared" si="118"/>
        <v>343.88153741907826</v>
      </c>
      <c r="AB246" s="6">
        <f t="shared" si="115"/>
        <v>369.30767544022245</v>
      </c>
    </row>
    <row r="247" spans="1:28" x14ac:dyDescent="0.3">
      <c r="B247" s="2" t="s">
        <v>105</v>
      </c>
      <c r="C247" s="2" t="s">
        <v>70</v>
      </c>
      <c r="D247" s="6">
        <v>2063</v>
      </c>
      <c r="E247" s="6">
        <v>2033</v>
      </c>
      <c r="F247" s="6">
        <v>1987</v>
      </c>
      <c r="G247" s="6">
        <v>1933</v>
      </c>
      <c r="H247" s="6">
        <v>1775</v>
      </c>
      <c r="I247" s="6">
        <v>36638</v>
      </c>
      <c r="J247" s="6">
        <v>34858</v>
      </c>
      <c r="K247" s="6">
        <v>35503</v>
      </c>
      <c r="L247" s="6">
        <v>34085</v>
      </c>
      <c r="M247" s="6">
        <v>34195</v>
      </c>
      <c r="N247" s="6">
        <v>8183398.0959798498</v>
      </c>
      <c r="O247" s="6">
        <v>8832206.8322605751</v>
      </c>
      <c r="P247" s="6">
        <v>11334975.220661746</v>
      </c>
      <c r="Q247" s="6">
        <v>10456243.647241801</v>
      </c>
      <c r="R247" s="6">
        <v>12699302.243332824</v>
      </c>
      <c r="S247" s="6">
        <f t="shared" si="116"/>
        <v>3966.7465322248422</v>
      </c>
      <c r="T247" s="6">
        <f t="shared" si="116"/>
        <v>4344.4204782393381</v>
      </c>
      <c r="U247" s="6">
        <f t="shared" si="116"/>
        <v>5704.5672977663544</v>
      </c>
      <c r="V247" s="6">
        <f t="shared" si="116"/>
        <v>5409.33453038893</v>
      </c>
      <c r="W247" s="6">
        <f t="shared" si="116"/>
        <v>7154.5364751170837</v>
      </c>
      <c r="X247" s="6">
        <f t="shared" si="117"/>
        <v>428.43537902406558</v>
      </c>
      <c r="Y247" s="6">
        <f t="shared" si="118"/>
        <v>253.37675231684477</v>
      </c>
      <c r="Z247" s="6">
        <f t="shared" si="118"/>
        <v>319.26809623586024</v>
      </c>
      <c r="AA247" s="6">
        <f t="shared" si="118"/>
        <v>306.76965372573864</v>
      </c>
      <c r="AB247" s="6">
        <f t="shared" si="118"/>
        <v>371.37892216209457</v>
      </c>
    </row>
    <row r="248" spans="1:28" x14ac:dyDescent="0.3">
      <c r="B248" s="2" t="s">
        <v>71</v>
      </c>
      <c r="C248" s="2" t="s">
        <v>71</v>
      </c>
      <c r="D248" s="6">
        <v>750</v>
      </c>
      <c r="E248" s="6">
        <v>641</v>
      </c>
      <c r="F248" s="6">
        <v>659</v>
      </c>
      <c r="G248" s="6">
        <v>675</v>
      </c>
      <c r="H248" s="6">
        <v>735</v>
      </c>
      <c r="I248" s="6">
        <v>15198</v>
      </c>
      <c r="J248" s="6">
        <v>13693</v>
      </c>
      <c r="K248" s="6">
        <v>14351</v>
      </c>
      <c r="L248" s="6">
        <v>15384</v>
      </c>
      <c r="M248" s="6">
        <v>15540</v>
      </c>
      <c r="N248" s="6">
        <v>3240891.8569582077</v>
      </c>
      <c r="O248" s="6">
        <v>3646706.8727671467</v>
      </c>
      <c r="P248" s="6">
        <v>4343988.0032718349</v>
      </c>
      <c r="Q248" s="6">
        <v>4357302.7924334053</v>
      </c>
      <c r="R248" s="6">
        <v>5413998.5593830766</v>
      </c>
      <c r="S248" s="6">
        <f t="shared" si="116"/>
        <v>4321.1891426109432</v>
      </c>
      <c r="T248" s="6">
        <f t="shared" si="116"/>
        <v>5689.0902851281544</v>
      </c>
      <c r="U248" s="6">
        <f t="shared" si="116"/>
        <v>6591.7875618692487</v>
      </c>
      <c r="V248" s="6">
        <f t="shared" si="116"/>
        <v>6455.2633961976371</v>
      </c>
      <c r="W248" s="6">
        <f t="shared" si="116"/>
        <v>7365.9844345347983</v>
      </c>
      <c r="X248" s="6">
        <f t="shared" si="117"/>
        <v>538.45230267007832</v>
      </c>
      <c r="Y248" s="6">
        <f t="shared" si="118"/>
        <v>266.3190588451871</v>
      </c>
      <c r="Z248" s="6">
        <f t="shared" si="118"/>
        <v>302.69584023913558</v>
      </c>
      <c r="AA248" s="6">
        <f t="shared" si="118"/>
        <v>283.23601094860931</v>
      </c>
      <c r="AB248" s="6">
        <f t="shared" si="118"/>
        <v>348.39115568745666</v>
      </c>
    </row>
    <row r="250" spans="1:28" x14ac:dyDescent="0.3">
      <c r="A250" s="2" t="s">
        <v>72</v>
      </c>
      <c r="C250" s="1" t="s">
        <v>53</v>
      </c>
      <c r="D250" s="6">
        <f>SUM(D251:D253)</f>
        <v>18834</v>
      </c>
      <c r="E250" s="6">
        <f t="shared" ref="E250:R250" si="119">SUM(E251:E253)</f>
        <v>22777</v>
      </c>
      <c r="F250" s="6">
        <f t="shared" si="119"/>
        <v>30065</v>
      </c>
      <c r="G250" s="6">
        <f t="shared" si="119"/>
        <v>35660</v>
      </c>
      <c r="H250" s="6">
        <f t="shared" si="119"/>
        <v>38647</v>
      </c>
      <c r="I250" s="6">
        <f t="shared" si="119"/>
        <v>324072</v>
      </c>
      <c r="J250" s="6">
        <f t="shared" si="119"/>
        <v>386231</v>
      </c>
      <c r="K250" s="6">
        <f t="shared" si="119"/>
        <v>517052</v>
      </c>
      <c r="L250" s="6">
        <f t="shared" si="119"/>
        <v>614812</v>
      </c>
      <c r="M250" s="6">
        <f t="shared" si="119"/>
        <v>663031</v>
      </c>
      <c r="N250" s="6">
        <f t="shared" si="119"/>
        <v>156537403.29445201</v>
      </c>
      <c r="O250" s="6">
        <f t="shared" si="119"/>
        <v>196988139.99466532</v>
      </c>
      <c r="P250" s="6">
        <f t="shared" si="119"/>
        <v>275821975.86922789</v>
      </c>
      <c r="Q250" s="6">
        <f t="shared" si="119"/>
        <v>313619266.99058068</v>
      </c>
      <c r="R250" s="6">
        <f t="shared" si="119"/>
        <v>340229376.78853154</v>
      </c>
    </row>
    <row r="251" spans="1:28" x14ac:dyDescent="0.3">
      <c r="C251" s="2" t="s">
        <v>54</v>
      </c>
      <c r="D251" s="2">
        <v>4381</v>
      </c>
      <c r="E251" s="2">
        <v>5493</v>
      </c>
      <c r="F251" s="2">
        <v>7685</v>
      </c>
      <c r="G251" s="2">
        <v>9557</v>
      </c>
      <c r="H251" s="2">
        <v>10046</v>
      </c>
      <c r="I251" s="2">
        <v>82893</v>
      </c>
      <c r="J251" s="2">
        <v>97163</v>
      </c>
      <c r="K251" s="2">
        <v>137280</v>
      </c>
      <c r="L251" s="2">
        <v>170113</v>
      </c>
      <c r="M251" s="2">
        <v>182228</v>
      </c>
      <c r="N251" s="6">
        <v>40274578.097900487</v>
      </c>
      <c r="O251" s="6">
        <v>49249964.942384027</v>
      </c>
      <c r="P251" s="6">
        <v>72328966.96705094</v>
      </c>
      <c r="Q251" s="6">
        <v>85844303.497010708</v>
      </c>
      <c r="R251" s="6">
        <v>91350191.952382192</v>
      </c>
    </row>
    <row r="252" spans="1:28" x14ac:dyDescent="0.3">
      <c r="C252" s="2" t="s">
        <v>55</v>
      </c>
      <c r="D252" s="2">
        <v>13512</v>
      </c>
      <c r="E252" s="2">
        <v>16217</v>
      </c>
      <c r="F252" s="2">
        <v>20918</v>
      </c>
      <c r="G252" s="2">
        <v>24228</v>
      </c>
      <c r="H252" s="2">
        <v>26649</v>
      </c>
      <c r="I252" s="2">
        <v>227212</v>
      </c>
      <c r="J252" s="2">
        <v>271801</v>
      </c>
      <c r="K252" s="2">
        <v>355629</v>
      </c>
      <c r="L252" s="2">
        <v>411888</v>
      </c>
      <c r="M252" s="2">
        <v>445153</v>
      </c>
      <c r="N252" s="6">
        <v>109240047.9453667</v>
      </c>
      <c r="O252" s="6">
        <v>138922109.11899275</v>
      </c>
      <c r="P252" s="6">
        <v>190638160.22454357</v>
      </c>
      <c r="Q252" s="6">
        <v>211349798.99307668</v>
      </c>
      <c r="R252" s="6">
        <v>231125403.21672645</v>
      </c>
    </row>
    <row r="253" spans="1:28" x14ac:dyDescent="0.3">
      <c r="C253" s="2" t="s">
        <v>56</v>
      </c>
      <c r="D253" s="2">
        <v>941</v>
      </c>
      <c r="E253" s="2">
        <v>1067</v>
      </c>
      <c r="F253" s="2">
        <v>1462</v>
      </c>
      <c r="G253" s="2">
        <v>1875</v>
      </c>
      <c r="H253" s="2">
        <v>1952</v>
      </c>
      <c r="I253" s="2">
        <v>13967</v>
      </c>
      <c r="J253" s="2">
        <v>17267</v>
      </c>
      <c r="K253" s="2">
        <v>24143</v>
      </c>
      <c r="L253" s="2">
        <v>32811</v>
      </c>
      <c r="M253" s="2">
        <v>35650</v>
      </c>
      <c r="N253" s="6">
        <v>7022777.2511848342</v>
      </c>
      <c r="O253" s="6">
        <v>8816065.9332885295</v>
      </c>
      <c r="P253" s="6">
        <v>12854848.677633373</v>
      </c>
      <c r="Q253" s="6">
        <v>16425164.500493286</v>
      </c>
      <c r="R253" s="6">
        <v>17753781.619422905</v>
      </c>
    </row>
    <row r="254" spans="1:28" x14ac:dyDescent="0.3">
      <c r="C254" s="2" t="s">
        <v>58</v>
      </c>
      <c r="D254" s="2">
        <v>409</v>
      </c>
      <c r="E254" s="2">
        <v>655</v>
      </c>
      <c r="F254" s="2">
        <v>935</v>
      </c>
      <c r="G254" s="2">
        <v>1150</v>
      </c>
      <c r="H254" s="2">
        <v>1149</v>
      </c>
      <c r="I254" s="2">
        <v>8661</v>
      </c>
      <c r="J254" s="2">
        <v>14389</v>
      </c>
      <c r="K254" s="2">
        <v>20007</v>
      </c>
      <c r="L254" s="2">
        <v>24120</v>
      </c>
      <c r="M254" s="2">
        <v>25238</v>
      </c>
      <c r="N254" s="6">
        <v>3805999.1749704368</v>
      </c>
      <c r="O254" s="6">
        <v>6521293.9598338073</v>
      </c>
      <c r="P254" s="6">
        <v>9664288.5304944962</v>
      </c>
      <c r="Q254" s="6">
        <v>11267338.655318001</v>
      </c>
      <c r="R254" s="6">
        <v>11766820.991577571</v>
      </c>
    </row>
    <row r="255" spans="1:28" x14ac:dyDescent="0.3">
      <c r="C255" s="2" t="s">
        <v>102</v>
      </c>
      <c r="D255" s="2">
        <v>612</v>
      </c>
      <c r="E255" s="2">
        <v>671</v>
      </c>
      <c r="F255" s="2">
        <v>929</v>
      </c>
      <c r="G255" s="2">
        <v>1106</v>
      </c>
      <c r="H255" s="2">
        <v>1223</v>
      </c>
      <c r="I255" s="2">
        <v>12867</v>
      </c>
      <c r="J255" s="2">
        <v>13934</v>
      </c>
      <c r="K255" s="2">
        <v>18323</v>
      </c>
      <c r="L255" s="2">
        <v>21390</v>
      </c>
      <c r="M255" s="2">
        <v>23868</v>
      </c>
      <c r="N255" s="6">
        <v>5647835.5059467144</v>
      </c>
      <c r="O255" s="6">
        <v>6329626.6863199407</v>
      </c>
      <c r="P255" s="6">
        <v>8917435.8232878633</v>
      </c>
      <c r="Q255" s="6">
        <v>10154045.379013795</v>
      </c>
      <c r="R255" s="6">
        <v>11293431.001280643</v>
      </c>
    </row>
    <row r="256" spans="1:28" x14ac:dyDescent="0.3">
      <c r="C256" s="2" t="s">
        <v>59</v>
      </c>
      <c r="D256" s="2">
        <v>0</v>
      </c>
      <c r="E256" s="2">
        <v>0</v>
      </c>
      <c r="F256" s="2">
        <v>0</v>
      </c>
      <c r="G256" s="2">
        <v>0</v>
      </c>
      <c r="H256" s="2">
        <v>53</v>
      </c>
      <c r="I256" s="2">
        <v>0</v>
      </c>
      <c r="J256" s="2">
        <v>0</v>
      </c>
      <c r="K256" s="2">
        <v>0</v>
      </c>
      <c r="L256" s="2">
        <v>0</v>
      </c>
      <c r="M256" s="2">
        <v>914</v>
      </c>
      <c r="N256" s="6">
        <v>0</v>
      </c>
      <c r="O256" s="6">
        <v>0</v>
      </c>
      <c r="P256" s="6">
        <v>0</v>
      </c>
      <c r="Q256" s="6">
        <v>0</v>
      </c>
      <c r="R256" s="6">
        <v>441868.56489131815</v>
      </c>
    </row>
    <row r="257" spans="1:18" x14ac:dyDescent="0.3">
      <c r="C257" s="2" t="s">
        <v>60</v>
      </c>
      <c r="D257" s="2">
        <v>645</v>
      </c>
      <c r="E257" s="2">
        <v>773</v>
      </c>
      <c r="F257" s="2">
        <v>981</v>
      </c>
      <c r="G257" s="2">
        <v>1115</v>
      </c>
      <c r="H257" s="2">
        <v>1161</v>
      </c>
      <c r="I257" s="2">
        <v>12030</v>
      </c>
      <c r="J257" s="2">
        <v>14586</v>
      </c>
      <c r="K257" s="2">
        <v>19400</v>
      </c>
      <c r="L257" s="2">
        <v>21583</v>
      </c>
      <c r="M257" s="2">
        <v>23084</v>
      </c>
      <c r="N257" s="6">
        <v>5663413.1839724258</v>
      </c>
      <c r="O257" s="6">
        <v>7150861.3066393128</v>
      </c>
      <c r="P257" s="6">
        <v>9949041.1705898382</v>
      </c>
      <c r="Q257" s="6">
        <v>10851069.36044267</v>
      </c>
      <c r="R257" s="6">
        <v>11533646.031947799</v>
      </c>
    </row>
    <row r="258" spans="1:18" x14ac:dyDescent="0.3">
      <c r="C258" s="2" t="s">
        <v>61</v>
      </c>
      <c r="D258" s="2">
        <v>79</v>
      </c>
      <c r="E258" s="2">
        <v>419</v>
      </c>
      <c r="F258" s="2">
        <v>747</v>
      </c>
      <c r="G258" s="2">
        <v>724</v>
      </c>
      <c r="H258" s="2">
        <v>794</v>
      </c>
      <c r="I258" s="2">
        <v>1887</v>
      </c>
      <c r="J258" s="2">
        <v>7805</v>
      </c>
      <c r="K258" s="2">
        <v>16080</v>
      </c>
      <c r="L258" s="2">
        <v>15680</v>
      </c>
      <c r="M258" s="2">
        <v>16975</v>
      </c>
      <c r="N258" s="6">
        <v>826747.09177078842</v>
      </c>
      <c r="O258" s="6">
        <v>3670805.77269994</v>
      </c>
      <c r="P258" s="6">
        <v>7828403.6480035493</v>
      </c>
      <c r="Q258" s="6">
        <v>7407101.4396289187</v>
      </c>
      <c r="R258" s="6">
        <v>8094578.686451735</v>
      </c>
    </row>
    <row r="259" spans="1:18" x14ac:dyDescent="0.3">
      <c r="C259" s="2" t="s">
        <v>63</v>
      </c>
      <c r="D259" s="2">
        <v>415</v>
      </c>
      <c r="E259" s="2">
        <v>647</v>
      </c>
      <c r="F259" s="2">
        <v>843</v>
      </c>
      <c r="G259" s="2">
        <v>1154</v>
      </c>
      <c r="H259" s="2">
        <v>1463</v>
      </c>
      <c r="I259" s="2">
        <v>8022</v>
      </c>
      <c r="J259" s="2">
        <v>12338</v>
      </c>
      <c r="K259" s="2">
        <v>15740</v>
      </c>
      <c r="L259" s="2">
        <v>21419</v>
      </c>
      <c r="M259" s="2">
        <v>28574</v>
      </c>
      <c r="N259" s="6">
        <v>3759966.3937957776</v>
      </c>
      <c r="O259" s="6">
        <v>5989275.2290332858</v>
      </c>
      <c r="P259" s="6">
        <v>8047720.6216486422</v>
      </c>
      <c r="Q259" s="6">
        <v>10546653.798309956</v>
      </c>
      <c r="R259" s="6">
        <v>13983560.018643279</v>
      </c>
    </row>
    <row r="260" spans="1:18" x14ac:dyDescent="0.3">
      <c r="C260" s="2" t="s">
        <v>64</v>
      </c>
      <c r="D260" s="2">
        <v>104</v>
      </c>
      <c r="E260" s="2">
        <v>157</v>
      </c>
      <c r="F260" s="2">
        <v>429</v>
      </c>
      <c r="G260" s="2">
        <v>639</v>
      </c>
      <c r="H260" s="2">
        <v>634</v>
      </c>
      <c r="I260" s="2">
        <v>2524</v>
      </c>
      <c r="J260" s="2">
        <v>3647</v>
      </c>
      <c r="K260" s="2">
        <v>9865</v>
      </c>
      <c r="L260" s="2">
        <v>14680</v>
      </c>
      <c r="M260" s="2">
        <v>13723</v>
      </c>
      <c r="N260" s="6">
        <v>1086152.5204653167</v>
      </c>
      <c r="O260" s="6">
        <v>1666064.1646917337</v>
      </c>
      <c r="P260" s="6">
        <v>4759741.8885758435</v>
      </c>
      <c r="Q260" s="6">
        <v>6761667.7390297251</v>
      </c>
      <c r="R260" s="6">
        <v>6335033.2613024879</v>
      </c>
    </row>
    <row r="261" spans="1:18" x14ac:dyDescent="0.3">
      <c r="C261" s="2" t="s">
        <v>65</v>
      </c>
      <c r="D261" s="2">
        <v>1336</v>
      </c>
      <c r="E261" s="2">
        <v>1666</v>
      </c>
      <c r="F261" s="2">
        <v>2085</v>
      </c>
      <c r="G261" s="2">
        <v>2732</v>
      </c>
      <c r="H261" s="2">
        <v>3195</v>
      </c>
      <c r="I261" s="2">
        <v>25745</v>
      </c>
      <c r="J261" s="2">
        <v>33653</v>
      </c>
      <c r="K261" s="2">
        <v>40263</v>
      </c>
      <c r="L261" s="2">
        <v>51445</v>
      </c>
      <c r="M261" s="2">
        <v>59641</v>
      </c>
      <c r="N261" s="6">
        <v>11744732.692208681</v>
      </c>
      <c r="O261" s="6">
        <v>15791095.388464248</v>
      </c>
      <c r="P261" s="6">
        <v>20561914.888753798</v>
      </c>
      <c r="Q261" s="6">
        <v>25275484.052341189</v>
      </c>
      <c r="R261" s="6">
        <v>29410309.925758362</v>
      </c>
    </row>
    <row r="262" spans="1:18" x14ac:dyDescent="0.3">
      <c r="C262" s="2" t="s">
        <v>66</v>
      </c>
      <c r="D262" s="2">
        <v>1423</v>
      </c>
      <c r="E262" s="2">
        <v>1612</v>
      </c>
      <c r="F262" s="2">
        <v>2356</v>
      </c>
      <c r="G262" s="2">
        <v>2915</v>
      </c>
      <c r="H262" s="2">
        <v>3612</v>
      </c>
      <c r="I262" s="2">
        <v>26736</v>
      </c>
      <c r="J262" s="2">
        <v>32218</v>
      </c>
      <c r="K262" s="2">
        <v>44924</v>
      </c>
      <c r="L262" s="2">
        <v>57608</v>
      </c>
      <c r="M262" s="2">
        <v>69593</v>
      </c>
      <c r="N262" s="6">
        <v>12350775.044436106</v>
      </c>
      <c r="O262" s="6">
        <v>15490776.767712498</v>
      </c>
      <c r="P262" s="6">
        <v>22864663.72116806</v>
      </c>
      <c r="Q262" s="6">
        <v>27713539.823107444</v>
      </c>
      <c r="R262" s="6">
        <v>33739181.615598261</v>
      </c>
    </row>
    <row r="263" spans="1:18" x14ac:dyDescent="0.3">
      <c r="C263" s="2" t="s">
        <v>67</v>
      </c>
      <c r="D263" s="2">
        <v>459</v>
      </c>
      <c r="E263" s="2">
        <v>370</v>
      </c>
      <c r="F263" s="2">
        <v>457</v>
      </c>
      <c r="G263" s="2">
        <v>541</v>
      </c>
      <c r="H263" s="2">
        <v>877</v>
      </c>
      <c r="I263" s="2">
        <v>7921</v>
      </c>
      <c r="J263" s="2">
        <v>5967</v>
      </c>
      <c r="K263" s="2">
        <v>7517</v>
      </c>
      <c r="L263" s="2">
        <v>8143</v>
      </c>
      <c r="M263" s="2">
        <v>15056</v>
      </c>
      <c r="N263" s="6">
        <v>3895275.3123653596</v>
      </c>
      <c r="O263" s="6">
        <v>3083138.1981535852</v>
      </c>
      <c r="P263" s="6">
        <v>4010851.5859311097</v>
      </c>
      <c r="Q263" s="6">
        <v>4118474.6707845405</v>
      </c>
      <c r="R263" s="6">
        <v>7384871.8274649382</v>
      </c>
    </row>
    <row r="264" spans="1:18" x14ac:dyDescent="0.3">
      <c r="C264" s="2" t="s">
        <v>68</v>
      </c>
      <c r="D264" s="2">
        <v>22</v>
      </c>
      <c r="E264" s="2">
        <v>26</v>
      </c>
      <c r="F264" s="2">
        <v>48</v>
      </c>
      <c r="G264" s="2">
        <v>69</v>
      </c>
      <c r="H264" s="2">
        <v>91</v>
      </c>
      <c r="I264" s="2">
        <v>409</v>
      </c>
      <c r="J264" s="2">
        <v>505</v>
      </c>
      <c r="K264" s="2">
        <v>1049</v>
      </c>
      <c r="L264" s="2">
        <v>1453</v>
      </c>
      <c r="M264" s="2">
        <v>1852</v>
      </c>
      <c r="N264" s="6">
        <v>191719.08660060319</v>
      </c>
      <c r="O264" s="6">
        <v>234781.22457642108</v>
      </c>
      <c r="P264" s="6">
        <v>519784.60419885494</v>
      </c>
      <c r="Q264" s="6">
        <v>691566.9369021575</v>
      </c>
      <c r="R264" s="6">
        <v>880338.96868776751</v>
      </c>
    </row>
    <row r="265" spans="1:18" x14ac:dyDescent="0.3">
      <c r="C265" s="2" t="s">
        <v>69</v>
      </c>
      <c r="D265" s="2">
        <v>793</v>
      </c>
      <c r="E265" s="2">
        <v>841</v>
      </c>
      <c r="F265" s="2">
        <v>1416</v>
      </c>
      <c r="G265" s="2">
        <v>1571</v>
      </c>
      <c r="H265" s="2">
        <v>1757</v>
      </c>
      <c r="I265" s="2">
        <v>16242</v>
      </c>
      <c r="J265" s="2">
        <v>16346</v>
      </c>
      <c r="K265" s="2">
        <v>28786</v>
      </c>
      <c r="L265" s="2">
        <v>32315</v>
      </c>
      <c r="M265" s="2">
        <v>34393</v>
      </c>
      <c r="N265" s="6">
        <v>7314325.1969508408</v>
      </c>
      <c r="O265" s="6">
        <v>7716404.445827052</v>
      </c>
      <c r="P265" s="6">
        <v>14331080.254270276</v>
      </c>
      <c r="Q265" s="6">
        <v>15391332.608892512</v>
      </c>
      <c r="R265" s="6">
        <v>16586365.012471531</v>
      </c>
    </row>
    <row r="266" spans="1:18" x14ac:dyDescent="0.3">
      <c r="C266" s="2" t="s">
        <v>70</v>
      </c>
      <c r="D266" s="2">
        <v>255</v>
      </c>
      <c r="E266" s="2">
        <v>303</v>
      </c>
      <c r="F266" s="2">
        <v>637</v>
      </c>
      <c r="G266" s="2">
        <v>668</v>
      </c>
      <c r="H266" s="2">
        <v>1022</v>
      </c>
      <c r="I266" s="2">
        <v>6299</v>
      </c>
      <c r="J266" s="2">
        <v>7476</v>
      </c>
      <c r="K266" s="2">
        <v>14569</v>
      </c>
      <c r="L266" s="2">
        <v>14243</v>
      </c>
      <c r="M266" s="2">
        <v>22609</v>
      </c>
      <c r="N266" s="6">
        <v>2751830.6681470191</v>
      </c>
      <c r="O266" s="6">
        <v>3399163.254035539</v>
      </c>
      <c r="P266" s="6">
        <v>7126069.4676852832</v>
      </c>
      <c r="Q266" s="6">
        <v>6789190.9298738101</v>
      </c>
      <c r="R266" s="6">
        <v>10605745.190665564</v>
      </c>
    </row>
    <row r="267" spans="1:18" x14ac:dyDescent="0.3">
      <c r="C267" s="2" t="s">
        <v>71</v>
      </c>
      <c r="D267" s="2">
        <v>195</v>
      </c>
      <c r="E267" s="2">
        <v>170</v>
      </c>
      <c r="F267" s="2">
        <v>216</v>
      </c>
      <c r="G267" s="2">
        <v>223</v>
      </c>
      <c r="H267" s="2">
        <v>419</v>
      </c>
      <c r="I267" s="2">
        <v>4538</v>
      </c>
      <c r="J267" s="2">
        <v>3792</v>
      </c>
      <c r="K267" s="2">
        <v>5569</v>
      </c>
      <c r="L267" s="2">
        <v>5814</v>
      </c>
      <c r="M267" s="2">
        <v>9294</v>
      </c>
      <c r="N267" s="6">
        <v>1964771.2193020249</v>
      </c>
      <c r="O267" s="6">
        <v>1698796.4698807967</v>
      </c>
      <c r="P267" s="6">
        <v>2619704.626011088</v>
      </c>
      <c r="Q267" s="6">
        <v>2637144.082700639</v>
      </c>
      <c r="R267" s="6">
        <v>4305182.8312359648</v>
      </c>
    </row>
    <row r="268" spans="1:18" x14ac:dyDescent="0.3">
      <c r="N268" s="6"/>
      <c r="O268" s="6"/>
      <c r="P268" s="6"/>
      <c r="Q268" s="6"/>
      <c r="R268" s="6"/>
    </row>
    <row r="269" spans="1:18" x14ac:dyDescent="0.3">
      <c r="A269" s="2" t="s">
        <v>73</v>
      </c>
      <c r="C269" s="1" t="s">
        <v>53</v>
      </c>
      <c r="D269" s="6">
        <f>SUM(D270:D272)</f>
        <v>14423</v>
      </c>
      <c r="E269" s="6">
        <f t="shared" ref="E269:R269" si="120">SUM(E270:E272)</f>
        <v>17614</v>
      </c>
      <c r="F269" s="6">
        <f t="shared" si="120"/>
        <v>24344</v>
      </c>
      <c r="G269" s="6">
        <f t="shared" si="120"/>
        <v>29759</v>
      </c>
      <c r="H269" s="6">
        <f t="shared" si="120"/>
        <v>32319</v>
      </c>
      <c r="I269" s="6">
        <f t="shared" si="120"/>
        <v>301332</v>
      </c>
      <c r="J269" s="6">
        <f t="shared" si="120"/>
        <v>356654</v>
      </c>
      <c r="K269" s="6">
        <f t="shared" si="120"/>
        <v>485524</v>
      </c>
      <c r="L269" s="6">
        <f t="shared" si="120"/>
        <v>582011</v>
      </c>
      <c r="M269" s="6">
        <f t="shared" si="120"/>
        <v>627550</v>
      </c>
      <c r="N269" s="6">
        <f t="shared" si="120"/>
        <v>134951223.6105127</v>
      </c>
      <c r="O269" s="6">
        <f t="shared" si="120"/>
        <v>167631514.62629551</v>
      </c>
      <c r="P269" s="6">
        <f t="shared" si="120"/>
        <v>242525478.50586206</v>
      </c>
      <c r="Q269" s="6">
        <f t="shared" si="120"/>
        <v>280606138.20615107</v>
      </c>
      <c r="R269" s="6">
        <f t="shared" si="120"/>
        <v>304171935.93491799</v>
      </c>
    </row>
    <row r="270" spans="1:18" x14ac:dyDescent="0.3">
      <c r="C270" s="2" t="s">
        <v>54</v>
      </c>
      <c r="D270" s="2">
        <v>3473</v>
      </c>
      <c r="E270" s="2">
        <v>4427</v>
      </c>
      <c r="F270" s="2">
        <v>6475</v>
      </c>
      <c r="G270" s="2">
        <v>8322</v>
      </c>
      <c r="H270" s="2">
        <v>8844</v>
      </c>
      <c r="I270" s="2">
        <v>74372</v>
      </c>
      <c r="J270" s="2">
        <v>88406</v>
      </c>
      <c r="K270" s="2">
        <v>128317</v>
      </c>
      <c r="L270" s="2">
        <v>160857</v>
      </c>
      <c r="M270" s="2">
        <v>173297</v>
      </c>
      <c r="N270" s="6">
        <v>32525109.86643688</v>
      </c>
      <c r="O270" s="6">
        <v>40747759.187860355</v>
      </c>
      <c r="P270" s="6">
        <v>63212913.750795238</v>
      </c>
      <c r="Q270" s="6">
        <v>76760802.127568305</v>
      </c>
      <c r="R270" s="6">
        <v>82593496.038303465</v>
      </c>
    </row>
    <row r="271" spans="1:18" x14ac:dyDescent="0.3">
      <c r="C271" s="2" t="s">
        <v>55</v>
      </c>
      <c r="D271" s="2">
        <v>10285</v>
      </c>
      <c r="E271" s="2">
        <v>12362</v>
      </c>
      <c r="F271" s="2">
        <v>16700</v>
      </c>
      <c r="G271" s="2">
        <v>19869</v>
      </c>
      <c r="H271" s="2">
        <v>21831</v>
      </c>
      <c r="I271" s="2">
        <v>213694</v>
      </c>
      <c r="J271" s="2">
        <v>251585</v>
      </c>
      <c r="K271" s="2">
        <v>333767</v>
      </c>
      <c r="L271" s="2">
        <v>389080</v>
      </c>
      <c r="M271" s="2">
        <v>419294</v>
      </c>
      <c r="N271" s="6">
        <v>96503213.270142183</v>
      </c>
      <c r="O271" s="6">
        <v>119042371.15772347</v>
      </c>
      <c r="P271" s="6">
        <v>167713135.50849769</v>
      </c>
      <c r="Q271" s="6">
        <v>188643785.01265389</v>
      </c>
      <c r="R271" s="6">
        <v>205001748.23100716</v>
      </c>
    </row>
    <row r="272" spans="1:18" x14ac:dyDescent="0.3">
      <c r="C272" s="2" t="s">
        <v>56</v>
      </c>
      <c r="D272" s="2">
        <v>665</v>
      </c>
      <c r="E272" s="2">
        <v>825</v>
      </c>
      <c r="F272" s="2">
        <v>1169</v>
      </c>
      <c r="G272" s="2">
        <v>1568</v>
      </c>
      <c r="H272" s="2">
        <v>1644</v>
      </c>
      <c r="I272" s="2">
        <v>13266</v>
      </c>
      <c r="J272" s="2">
        <v>16663</v>
      </c>
      <c r="K272" s="2">
        <v>23440</v>
      </c>
      <c r="L272" s="2">
        <v>32074</v>
      </c>
      <c r="M272" s="2">
        <v>34959</v>
      </c>
      <c r="N272" s="6">
        <v>5922900.4739336492</v>
      </c>
      <c r="O272" s="6">
        <v>7841384.2807116844</v>
      </c>
      <c r="P272" s="6">
        <v>11599429.246569118</v>
      </c>
      <c r="Q272" s="6">
        <v>15201551.06592888</v>
      </c>
      <c r="R272" s="6">
        <v>16576691.665607391</v>
      </c>
    </row>
    <row r="273" spans="1:18" x14ac:dyDescent="0.3">
      <c r="C273" s="2" t="s">
        <v>58</v>
      </c>
      <c r="D273" s="2">
        <v>377</v>
      </c>
      <c r="E273" s="2">
        <v>616</v>
      </c>
      <c r="F273" s="2">
        <v>876</v>
      </c>
      <c r="G273" s="2">
        <v>1091</v>
      </c>
      <c r="H273" s="2">
        <v>1112</v>
      </c>
      <c r="I273" s="2">
        <v>8559</v>
      </c>
      <c r="J273" s="2">
        <v>14266</v>
      </c>
      <c r="K273" s="2">
        <v>19843</v>
      </c>
      <c r="L273" s="2">
        <v>23938</v>
      </c>
      <c r="M273" s="2">
        <v>25130</v>
      </c>
      <c r="N273" s="6">
        <v>3697273.5889702714</v>
      </c>
      <c r="O273" s="6">
        <v>6401238.0177567117</v>
      </c>
      <c r="P273" s="6">
        <v>9483039.1711351462</v>
      </c>
      <c r="Q273" s="6">
        <v>11060235.919873033</v>
      </c>
      <c r="R273" s="6">
        <v>11656678.954281598</v>
      </c>
    </row>
    <row r="274" spans="1:18" x14ac:dyDescent="0.3">
      <c r="C274" s="2" t="s">
        <v>102</v>
      </c>
      <c r="D274" s="2">
        <v>578</v>
      </c>
      <c r="E274" s="2">
        <v>646</v>
      </c>
      <c r="F274" s="2">
        <v>871</v>
      </c>
      <c r="G274" s="2">
        <v>1003</v>
      </c>
      <c r="H274" s="2">
        <v>1127</v>
      </c>
      <c r="I274" s="2">
        <v>12778</v>
      </c>
      <c r="J274" s="2">
        <v>13863</v>
      </c>
      <c r="K274" s="2">
        <v>18144</v>
      </c>
      <c r="L274" s="2">
        <v>21044</v>
      </c>
      <c r="M274" s="2">
        <v>23562</v>
      </c>
      <c r="N274" s="6">
        <v>5550828.0913399393</v>
      </c>
      <c r="O274" s="6">
        <v>6234999.6462806407</v>
      </c>
      <c r="P274" s="6">
        <v>8737048.077796964</v>
      </c>
      <c r="Q274" s="6">
        <v>9819402.9082486164</v>
      </c>
      <c r="R274" s="6">
        <v>10985516.715393417</v>
      </c>
    </row>
    <row r="275" spans="1:18" x14ac:dyDescent="0.3">
      <c r="C275" s="2" t="s">
        <v>59</v>
      </c>
      <c r="D275" s="2">
        <v>0</v>
      </c>
      <c r="E275" s="2">
        <v>0</v>
      </c>
      <c r="F275" s="2">
        <v>0</v>
      </c>
      <c r="G275" s="2">
        <v>0</v>
      </c>
      <c r="H275" s="2">
        <v>52</v>
      </c>
      <c r="I275" s="2">
        <v>0</v>
      </c>
      <c r="J275" s="2">
        <v>0</v>
      </c>
      <c r="K275" s="2">
        <v>0</v>
      </c>
      <c r="L275" s="2">
        <v>0</v>
      </c>
      <c r="M275" s="2">
        <v>910</v>
      </c>
      <c r="N275" s="6">
        <v>0</v>
      </c>
      <c r="O275" s="6">
        <v>0</v>
      </c>
      <c r="P275" s="6">
        <v>0</v>
      </c>
      <c r="Q275" s="6">
        <v>0</v>
      </c>
      <c r="R275" s="6">
        <v>438489.04707427655</v>
      </c>
    </row>
    <row r="276" spans="1:18" x14ac:dyDescent="0.3">
      <c r="C276" s="2" t="s">
        <v>60</v>
      </c>
      <c r="D276" s="2">
        <v>497</v>
      </c>
      <c r="E276" s="2">
        <v>635</v>
      </c>
      <c r="F276" s="2">
        <v>823</v>
      </c>
      <c r="G276" s="2">
        <v>991</v>
      </c>
      <c r="H276" s="2">
        <v>1079</v>
      </c>
      <c r="I276" s="2">
        <v>11534</v>
      </c>
      <c r="J276" s="2">
        <v>14067</v>
      </c>
      <c r="K276" s="2">
        <v>18842</v>
      </c>
      <c r="L276" s="2">
        <v>21260</v>
      </c>
      <c r="M276" s="2">
        <v>22883</v>
      </c>
      <c r="N276" s="6">
        <v>5163258.9401120208</v>
      </c>
      <c r="O276" s="6">
        <v>6586242.0855293414</v>
      </c>
      <c r="P276" s="6">
        <v>9332631.1006089263</v>
      </c>
      <c r="Q276" s="6">
        <v>10397160.382619139</v>
      </c>
      <c r="R276" s="6">
        <v>11218039.913562985</v>
      </c>
    </row>
    <row r="277" spans="1:18" x14ac:dyDescent="0.3">
      <c r="C277" s="2" t="s">
        <v>61</v>
      </c>
      <c r="D277" s="2">
        <v>77</v>
      </c>
      <c r="E277" s="2">
        <v>407</v>
      </c>
      <c r="F277" s="2">
        <v>737</v>
      </c>
      <c r="G277" s="2">
        <v>692</v>
      </c>
      <c r="H277" s="2">
        <v>767</v>
      </c>
      <c r="I277" s="2">
        <v>1878</v>
      </c>
      <c r="J277" s="2">
        <v>7753</v>
      </c>
      <c r="K277" s="2">
        <v>16038</v>
      </c>
      <c r="L277" s="2">
        <v>15549</v>
      </c>
      <c r="M277" s="2">
        <v>16856</v>
      </c>
      <c r="N277" s="6">
        <v>820090.478242137</v>
      </c>
      <c r="O277" s="6">
        <v>3629242.8637119308</v>
      </c>
      <c r="P277" s="6">
        <v>7792736.5264018904</v>
      </c>
      <c r="Q277" s="6">
        <v>7293836.0571355037</v>
      </c>
      <c r="R277" s="6">
        <v>7989997.0340239825</v>
      </c>
    </row>
    <row r="278" spans="1:18" x14ac:dyDescent="0.3">
      <c r="C278" s="2" t="s">
        <v>63</v>
      </c>
      <c r="D278" s="2">
        <v>344</v>
      </c>
      <c r="E278" s="2">
        <v>556</v>
      </c>
      <c r="F278" s="2">
        <v>741</v>
      </c>
      <c r="G278" s="2">
        <v>999</v>
      </c>
      <c r="H278" s="2">
        <v>1301</v>
      </c>
      <c r="I278" s="2">
        <v>7879</v>
      </c>
      <c r="J278" s="2">
        <v>12135</v>
      </c>
      <c r="K278" s="2">
        <v>15444</v>
      </c>
      <c r="L278" s="2">
        <v>20937</v>
      </c>
      <c r="M278" s="2">
        <v>28069</v>
      </c>
      <c r="N278" s="6">
        <v>3477024.5583800087</v>
      </c>
      <c r="O278" s="6">
        <v>5637723.2853454072</v>
      </c>
      <c r="P278" s="6">
        <v>7652012.1784967743</v>
      </c>
      <c r="Q278" s="6">
        <v>9969046.4547677264</v>
      </c>
      <c r="R278" s="6">
        <v>13370145.33282488</v>
      </c>
    </row>
    <row r="279" spans="1:18" x14ac:dyDescent="0.3">
      <c r="C279" s="2" t="s">
        <v>64</v>
      </c>
      <c r="D279" s="2">
        <v>103</v>
      </c>
      <c r="E279" s="2">
        <v>153</v>
      </c>
      <c r="F279" s="2">
        <v>412</v>
      </c>
      <c r="G279" s="2">
        <v>622</v>
      </c>
      <c r="H279" s="2">
        <v>613</v>
      </c>
      <c r="I279" s="2">
        <v>2520</v>
      </c>
      <c r="J279" s="2">
        <v>3643</v>
      </c>
      <c r="K279" s="2">
        <v>9833</v>
      </c>
      <c r="L279" s="2">
        <v>14645</v>
      </c>
      <c r="M279" s="2">
        <v>13693</v>
      </c>
      <c r="N279" s="6">
        <v>1083221.8871176217</v>
      </c>
      <c r="O279" s="6">
        <v>1649481.8011389764</v>
      </c>
      <c r="P279" s="6">
        <v>4691716.8045078618</v>
      </c>
      <c r="Q279" s="6">
        <v>6698721.7432333883</v>
      </c>
      <c r="R279" s="6">
        <v>6260866.0649972465</v>
      </c>
    </row>
    <row r="280" spans="1:18" x14ac:dyDescent="0.3">
      <c r="C280" s="2" t="s">
        <v>65</v>
      </c>
      <c r="D280" s="2">
        <v>1147</v>
      </c>
      <c r="E280" s="2">
        <v>1461</v>
      </c>
      <c r="F280" s="2">
        <v>1820</v>
      </c>
      <c r="G280" s="2">
        <v>2427</v>
      </c>
      <c r="H280" s="2">
        <v>2841</v>
      </c>
      <c r="I280" s="2">
        <v>25157</v>
      </c>
      <c r="J280" s="2">
        <v>33004</v>
      </c>
      <c r="K280" s="2">
        <v>39499</v>
      </c>
      <c r="L280" s="2">
        <v>50476</v>
      </c>
      <c r="M280" s="2">
        <v>58583</v>
      </c>
      <c r="N280" s="6">
        <v>11114093.925032314</v>
      </c>
      <c r="O280" s="6">
        <v>15097568.17940646</v>
      </c>
      <c r="P280" s="6">
        <v>19564122.512042169</v>
      </c>
      <c r="Q280" s="6">
        <v>24188200.5747866</v>
      </c>
      <c r="R280" s="6">
        <v>28181337.231473245</v>
      </c>
    </row>
    <row r="281" spans="1:18" x14ac:dyDescent="0.3">
      <c r="C281" s="2" t="s">
        <v>66</v>
      </c>
      <c r="D281" s="2">
        <v>1157</v>
      </c>
      <c r="E281" s="2">
        <v>1352</v>
      </c>
      <c r="F281" s="2">
        <v>2078</v>
      </c>
      <c r="G281" s="2">
        <v>2678</v>
      </c>
      <c r="H281" s="2">
        <v>3309</v>
      </c>
      <c r="I281" s="2">
        <v>25995</v>
      </c>
      <c r="J281" s="2">
        <v>31398</v>
      </c>
      <c r="K281" s="2">
        <v>44031</v>
      </c>
      <c r="L281" s="2">
        <v>56858</v>
      </c>
      <c r="M281" s="2">
        <v>68600</v>
      </c>
      <c r="N281" s="6">
        <v>11421860.404997846</v>
      </c>
      <c r="O281" s="6">
        <v>14588085.847688446</v>
      </c>
      <c r="P281" s="6">
        <v>21833030.082704719</v>
      </c>
      <c r="Q281" s="6">
        <v>26965602.024621453</v>
      </c>
      <c r="R281" s="6">
        <v>32713819.753400281</v>
      </c>
    </row>
    <row r="282" spans="1:18" x14ac:dyDescent="0.3">
      <c r="C282" s="2" t="s">
        <v>67</v>
      </c>
      <c r="D282" s="2">
        <v>351</v>
      </c>
      <c r="E282" s="2">
        <v>270</v>
      </c>
      <c r="F282" s="2">
        <v>337</v>
      </c>
      <c r="G282" s="2">
        <v>389</v>
      </c>
      <c r="H282" s="2">
        <v>706</v>
      </c>
      <c r="I282" s="2">
        <v>7683</v>
      </c>
      <c r="J282" s="2">
        <v>5754</v>
      </c>
      <c r="K282" s="2">
        <v>7269</v>
      </c>
      <c r="L282" s="2">
        <v>7730</v>
      </c>
      <c r="M282" s="2">
        <v>14565</v>
      </c>
      <c r="N282" s="6">
        <v>3470310.2111158981</v>
      </c>
      <c r="O282" s="6">
        <v>2705302.2531923177</v>
      </c>
      <c r="P282" s="6">
        <v>3531025.1749522858</v>
      </c>
      <c r="Q282" s="6">
        <v>3551803.7146656369</v>
      </c>
      <c r="R282" s="6">
        <v>6715457.8195839161</v>
      </c>
    </row>
    <row r="283" spans="1:18" x14ac:dyDescent="0.3">
      <c r="C283" s="2" t="s">
        <v>68</v>
      </c>
      <c r="D283" s="2">
        <v>22</v>
      </c>
      <c r="E283" s="2">
        <v>26</v>
      </c>
      <c r="F283" s="2">
        <v>48</v>
      </c>
      <c r="G283" s="2">
        <v>69</v>
      </c>
      <c r="H283" s="2">
        <v>91</v>
      </c>
      <c r="I283" s="2">
        <v>409</v>
      </c>
      <c r="J283" s="2">
        <v>505</v>
      </c>
      <c r="K283" s="2">
        <v>1049</v>
      </c>
      <c r="L283" s="2">
        <v>1453</v>
      </c>
      <c r="M283" s="2">
        <v>1852</v>
      </c>
      <c r="N283" s="6">
        <v>191719.08660060319</v>
      </c>
      <c r="O283" s="6">
        <v>234781.22457642108</v>
      </c>
      <c r="P283" s="6">
        <v>519784.60419885494</v>
      </c>
      <c r="Q283" s="6">
        <v>691566.9369021575</v>
      </c>
      <c r="R283" s="6">
        <v>880338.96868776751</v>
      </c>
    </row>
    <row r="284" spans="1:18" x14ac:dyDescent="0.3">
      <c r="C284" s="2" t="s">
        <v>69</v>
      </c>
      <c r="D284" s="2">
        <v>665</v>
      </c>
      <c r="E284" s="2">
        <v>742</v>
      </c>
      <c r="F284" s="2">
        <v>1308</v>
      </c>
      <c r="G284" s="2">
        <v>1450</v>
      </c>
      <c r="H284" s="2">
        <v>1655</v>
      </c>
      <c r="I284" s="2">
        <v>15722</v>
      </c>
      <c r="J284" s="2">
        <v>15954</v>
      </c>
      <c r="K284" s="2">
        <v>28377</v>
      </c>
      <c r="L284" s="2">
        <v>31862</v>
      </c>
      <c r="M284" s="2">
        <v>34000</v>
      </c>
      <c r="N284" s="6">
        <v>6923614.8211977594</v>
      </c>
      <c r="O284" s="6">
        <v>7399446.4292030707</v>
      </c>
      <c r="P284" s="6">
        <v>13985937.471598657</v>
      </c>
      <c r="Q284" s="6">
        <v>14998138.377729163</v>
      </c>
      <c r="R284" s="6">
        <v>16258350.917334011</v>
      </c>
    </row>
    <row r="285" spans="1:18" x14ac:dyDescent="0.3">
      <c r="C285" s="2" t="s">
        <v>70</v>
      </c>
      <c r="D285" s="2">
        <v>251</v>
      </c>
      <c r="E285" s="2">
        <v>299</v>
      </c>
      <c r="F285" s="2">
        <v>628</v>
      </c>
      <c r="G285" s="2">
        <v>655</v>
      </c>
      <c r="H285" s="2">
        <v>1019</v>
      </c>
      <c r="I285" s="2">
        <v>6281</v>
      </c>
      <c r="J285" s="2">
        <v>7461</v>
      </c>
      <c r="K285" s="2">
        <v>14536</v>
      </c>
      <c r="L285" s="2">
        <v>14210</v>
      </c>
      <c r="M285" s="2">
        <v>22600</v>
      </c>
      <c r="N285" s="6">
        <v>2741844.0327445068</v>
      </c>
      <c r="O285" s="6">
        <v>3387944.3599448199</v>
      </c>
      <c r="P285" s="6">
        <v>7095322.1848586751</v>
      </c>
      <c r="Q285" s="6">
        <v>6751027.3238107497</v>
      </c>
      <c r="R285" s="6">
        <v>10596251.006313292</v>
      </c>
    </row>
    <row r="286" spans="1:18" x14ac:dyDescent="0.3">
      <c r="C286" s="2" t="s">
        <v>71</v>
      </c>
      <c r="D286" s="2">
        <v>187</v>
      </c>
      <c r="E286" s="2">
        <v>158</v>
      </c>
      <c r="F286" s="2">
        <v>204</v>
      </c>
      <c r="G286" s="2">
        <v>206</v>
      </c>
      <c r="H286" s="2">
        <v>401</v>
      </c>
      <c r="I286" s="2">
        <v>4528</v>
      </c>
      <c r="J286" s="2">
        <v>3774</v>
      </c>
      <c r="K286" s="2">
        <v>5557</v>
      </c>
      <c r="L286" s="2">
        <v>5776</v>
      </c>
      <c r="M286" s="2">
        <v>9254</v>
      </c>
      <c r="N286" s="6">
        <v>1933354.5885394225</v>
      </c>
      <c r="O286" s="6">
        <v>1658171.8014926957</v>
      </c>
      <c r="P286" s="6">
        <v>2568364.9913659911</v>
      </c>
      <c r="Q286" s="6">
        <v>2575406.8545446745</v>
      </c>
      <c r="R286" s="6">
        <v>4241031.3122325325</v>
      </c>
    </row>
    <row r="288" spans="1:18" x14ac:dyDescent="0.3">
      <c r="A288" s="2" t="s">
        <v>74</v>
      </c>
      <c r="C288" s="1" t="s">
        <v>53</v>
      </c>
      <c r="D288" s="13">
        <f t="shared" ref="D288:R303" si="121">D269/D231</f>
        <v>0.2278694999605024</v>
      </c>
      <c r="E288" s="13">
        <f t="shared" si="121"/>
        <v>0.28788101658903326</v>
      </c>
      <c r="F288" s="13">
        <f t="shared" si="121"/>
        <v>0.38694090345551069</v>
      </c>
      <c r="G288" s="13">
        <f t="shared" si="121"/>
        <v>0.47559611327750434</v>
      </c>
      <c r="H288" s="13">
        <f t="shared" si="121"/>
        <v>0.51516697218458596</v>
      </c>
      <c r="I288" s="13">
        <f t="shared" si="121"/>
        <v>0.27491287291305538</v>
      </c>
      <c r="J288" s="13">
        <f t="shared" si="121"/>
        <v>0.34868924037143567</v>
      </c>
      <c r="K288" s="13">
        <f t="shared" si="121"/>
        <v>0.46822631523622804</v>
      </c>
      <c r="L288" s="13">
        <f t="shared" si="121"/>
        <v>0.56369540877798574</v>
      </c>
      <c r="M288" s="13">
        <f t="shared" si="121"/>
        <v>0.61372882682001328</v>
      </c>
      <c r="N288" s="13">
        <f t="shared" si="121"/>
        <v>0.50794223599545396</v>
      </c>
      <c r="O288" s="13">
        <f t="shared" si="121"/>
        <v>0.55763552107792613</v>
      </c>
      <c r="P288" s="13">
        <f t="shared" si="121"/>
        <v>0.66051036013506503</v>
      </c>
      <c r="Q288" s="13">
        <f t="shared" si="121"/>
        <v>0.73179857794196024</v>
      </c>
      <c r="R288" s="13">
        <f t="shared" si="121"/>
        <v>0.76025185972723919</v>
      </c>
    </row>
    <row r="289" spans="3:18" x14ac:dyDescent="0.3">
      <c r="C289" s="2" t="s">
        <v>54</v>
      </c>
      <c r="D289" s="13">
        <f t="shared" si="121"/>
        <v>0.19373012774028003</v>
      </c>
      <c r="E289" s="13">
        <f t="shared" si="121"/>
        <v>0.25333333333333335</v>
      </c>
      <c r="F289" s="13">
        <f t="shared" si="121"/>
        <v>0.3634373596766951</v>
      </c>
      <c r="G289" s="13">
        <f t="shared" si="121"/>
        <v>0.46031307041318659</v>
      </c>
      <c r="H289" s="13">
        <f t="shared" si="121"/>
        <v>0.51248768615634233</v>
      </c>
      <c r="I289" s="13">
        <f t="shared" si="121"/>
        <v>0.2347623241381705</v>
      </c>
      <c r="J289" s="13">
        <f t="shared" si="121"/>
        <v>0.30017894068472822</v>
      </c>
      <c r="K289" s="13">
        <f t="shared" si="121"/>
        <v>0.44077012915636166</v>
      </c>
      <c r="L289" s="13">
        <f t="shared" si="121"/>
        <v>0.55259659284146301</v>
      </c>
      <c r="M289" s="13">
        <f t="shared" si="121"/>
        <v>0.62328306460604443</v>
      </c>
      <c r="N289" s="13">
        <f t="shared" si="121"/>
        <v>0.45583055482462831</v>
      </c>
      <c r="O289" s="13">
        <f t="shared" si="121"/>
        <v>0.497856810285078</v>
      </c>
      <c r="P289" s="13">
        <f t="shared" si="121"/>
        <v>0.63772694411157727</v>
      </c>
      <c r="Q289" s="13">
        <f t="shared" si="121"/>
        <v>0.73318311400397995</v>
      </c>
      <c r="R289" s="13">
        <f t="shared" si="121"/>
        <v>0.77715468519114383</v>
      </c>
    </row>
    <row r="290" spans="3:18" x14ac:dyDescent="0.3">
      <c r="C290" s="2" t="s">
        <v>55</v>
      </c>
      <c r="D290" s="13">
        <f t="shared" si="121"/>
        <v>0.24499761791329205</v>
      </c>
      <c r="E290" s="13">
        <f t="shared" si="121"/>
        <v>0.3081486651544233</v>
      </c>
      <c r="F290" s="13">
        <f t="shared" si="121"/>
        <v>0.40301172836526861</v>
      </c>
      <c r="G290" s="13">
        <f t="shared" si="121"/>
        <v>0.48778631576363146</v>
      </c>
      <c r="H290" s="13">
        <f t="shared" si="121"/>
        <v>0.52556695074389714</v>
      </c>
      <c r="I290" s="13">
        <f t="shared" si="121"/>
        <v>0.29682319425171927</v>
      </c>
      <c r="J290" s="13">
        <f t="shared" si="121"/>
        <v>0.37574451434067541</v>
      </c>
      <c r="K290" s="13">
        <f t="shared" si="121"/>
        <v>0.48607104212692398</v>
      </c>
      <c r="L290" s="13">
        <f t="shared" si="121"/>
        <v>0.57174009836609996</v>
      </c>
      <c r="M290" s="13">
        <f t="shared" si="121"/>
        <v>0.6166559795749087</v>
      </c>
      <c r="N290" s="13">
        <f t="shared" si="121"/>
        <v>0.5367945126666599</v>
      </c>
      <c r="O290" s="13">
        <f t="shared" si="121"/>
        <v>0.59068205487696956</v>
      </c>
      <c r="P290" s="13">
        <f t="shared" si="121"/>
        <v>0.67600452669248801</v>
      </c>
      <c r="Q290" s="13">
        <f t="shared" si="121"/>
        <v>0.73372761928431662</v>
      </c>
      <c r="R290" s="13">
        <f t="shared" si="121"/>
        <v>0.75670557219954104</v>
      </c>
    </row>
    <row r="291" spans="3:18" x14ac:dyDescent="0.3">
      <c r="C291" s="2" t="s">
        <v>56</v>
      </c>
      <c r="D291" s="13">
        <f t="shared" si="121"/>
        <v>0.1962809917355372</v>
      </c>
      <c r="E291" s="13">
        <f t="shared" si="121"/>
        <v>0.22961313665460617</v>
      </c>
      <c r="F291" s="13">
        <f t="shared" si="121"/>
        <v>0.31939890710382512</v>
      </c>
      <c r="G291" s="13">
        <f t="shared" si="121"/>
        <v>0.41702127659574467</v>
      </c>
      <c r="H291" s="13">
        <f t="shared" si="121"/>
        <v>0.41725888324873095</v>
      </c>
      <c r="I291" s="13">
        <f t="shared" si="121"/>
        <v>0.22346124044065627</v>
      </c>
      <c r="J291" s="13">
        <f t="shared" si="121"/>
        <v>0.28354348528936307</v>
      </c>
      <c r="K291" s="13">
        <f t="shared" si="121"/>
        <v>0.3962136578769439</v>
      </c>
      <c r="L291" s="13">
        <f t="shared" si="121"/>
        <v>0.5268396846254928</v>
      </c>
      <c r="M291" s="13">
        <f t="shared" si="121"/>
        <v>0.54172283947747668</v>
      </c>
      <c r="N291" s="13">
        <f t="shared" si="121"/>
        <v>0.40701931118274737</v>
      </c>
      <c r="O291" s="13">
        <f t="shared" si="121"/>
        <v>0.45506999343004917</v>
      </c>
      <c r="P291" s="13">
        <f t="shared" si="121"/>
        <v>0.58107554811839834</v>
      </c>
      <c r="Q291" s="13">
        <f t="shared" si="121"/>
        <v>0.70219319561227722</v>
      </c>
      <c r="R291" s="13">
        <f t="shared" si="121"/>
        <v>0.72376637456753634</v>
      </c>
    </row>
    <row r="292" spans="3:18" x14ac:dyDescent="0.3">
      <c r="C292" s="2" t="s">
        <v>58</v>
      </c>
      <c r="D292" s="13">
        <f t="shared" si="121"/>
        <v>0.1671840354767184</v>
      </c>
      <c r="E292" s="13">
        <f t="shared" si="121"/>
        <v>0.28400184416781926</v>
      </c>
      <c r="F292" s="13">
        <f t="shared" si="121"/>
        <v>0.39800090867787369</v>
      </c>
      <c r="G292" s="13">
        <f t="shared" si="121"/>
        <v>0.50862470862470865</v>
      </c>
      <c r="H292" s="13">
        <f t="shared" si="121"/>
        <v>0.50385138196647028</v>
      </c>
      <c r="I292" s="13">
        <f t="shared" si="121"/>
        <v>0.19510360391164605</v>
      </c>
      <c r="J292" s="13">
        <f t="shared" si="121"/>
        <v>0.33598681111634482</v>
      </c>
      <c r="K292" s="13">
        <f t="shared" si="121"/>
        <v>0.46882457176609571</v>
      </c>
      <c r="L292" s="13">
        <f t="shared" si="121"/>
        <v>0.60067248820636354</v>
      </c>
      <c r="M292" s="13">
        <f t="shared" si="121"/>
        <v>0.60906446921958313</v>
      </c>
      <c r="N292" s="13">
        <f t="shared" si="121"/>
        <v>0.41236532825880284</v>
      </c>
      <c r="O292" s="13">
        <f t="shared" si="121"/>
        <v>0.54187212445029964</v>
      </c>
      <c r="P292" s="13">
        <f t="shared" si="121"/>
        <v>0.6749130111199334</v>
      </c>
      <c r="Q292" s="13">
        <f t="shared" si="121"/>
        <v>0.77135114242483493</v>
      </c>
      <c r="R292" s="13">
        <f t="shared" si="121"/>
        <v>0.78914457732921561</v>
      </c>
    </row>
    <row r="293" spans="3:18" x14ac:dyDescent="0.3">
      <c r="C293" s="2" t="s">
        <v>102</v>
      </c>
      <c r="D293" s="13">
        <f t="shared" si="121"/>
        <v>0.22595777951524629</v>
      </c>
      <c r="E293" s="13">
        <f t="shared" si="121"/>
        <v>0.26793861468270425</v>
      </c>
      <c r="F293" s="13">
        <f t="shared" si="121"/>
        <v>0.36596638655462183</v>
      </c>
      <c r="G293" s="13">
        <f t="shared" si="121"/>
        <v>0.407557903291345</v>
      </c>
      <c r="H293" s="13">
        <f t="shared" si="121"/>
        <v>0.44492696407422028</v>
      </c>
      <c r="I293" s="13">
        <f t="shared" si="121"/>
        <v>0.22149803255386641</v>
      </c>
      <c r="J293" s="13">
        <f t="shared" si="121"/>
        <v>0.27587510696304551</v>
      </c>
      <c r="K293" s="13">
        <f t="shared" si="121"/>
        <v>0.35517275129685816</v>
      </c>
      <c r="L293" s="13">
        <f t="shared" si="121"/>
        <v>0.40876422827395981</v>
      </c>
      <c r="M293" s="13">
        <f t="shared" si="121"/>
        <v>0.45374364504698816</v>
      </c>
      <c r="N293" s="13">
        <f t="shared" si="121"/>
        <v>0.46711588720420399</v>
      </c>
      <c r="O293" s="13">
        <f t="shared" si="121"/>
        <v>0.47010458427993257</v>
      </c>
      <c r="P293" s="13">
        <f t="shared" si="121"/>
        <v>0.55309300323590982</v>
      </c>
      <c r="Q293" s="13">
        <f t="shared" si="121"/>
        <v>0.60967008386673838</v>
      </c>
      <c r="R293" s="13">
        <f t="shared" si="121"/>
        <v>0.66108515777411947</v>
      </c>
    </row>
    <row r="294" spans="3:18" x14ac:dyDescent="0.3">
      <c r="C294" s="2" t="s">
        <v>59</v>
      </c>
      <c r="D294" s="13"/>
      <c r="E294" s="13"/>
      <c r="F294" s="13"/>
      <c r="G294" s="13"/>
      <c r="H294" s="13">
        <f t="shared" si="121"/>
        <v>0.8125</v>
      </c>
      <c r="I294" s="13"/>
      <c r="J294" s="13"/>
      <c r="K294" s="13"/>
      <c r="L294" s="13"/>
      <c r="M294" s="13">
        <f t="shared" si="121"/>
        <v>0.85126286248830685</v>
      </c>
      <c r="N294" s="13"/>
      <c r="O294" s="13"/>
      <c r="P294" s="13"/>
      <c r="Q294" s="13"/>
      <c r="R294" s="13">
        <f t="shared" si="121"/>
        <v>0.92252546827029702</v>
      </c>
    </row>
    <row r="295" spans="3:18" x14ac:dyDescent="0.3">
      <c r="C295" s="2" t="s">
        <v>60</v>
      </c>
      <c r="D295" s="13">
        <f t="shared" ref="D295:R305" si="122">D276/D238</f>
        <v>0.30716934487021014</v>
      </c>
      <c r="E295" s="13">
        <f t="shared" si="122"/>
        <v>0.41831357048748352</v>
      </c>
      <c r="F295" s="13">
        <f t="shared" si="122"/>
        <v>0.472716829408386</v>
      </c>
      <c r="G295" s="13">
        <f t="shared" si="122"/>
        <v>0.60060606060606059</v>
      </c>
      <c r="H295" s="13">
        <f t="shared" si="121"/>
        <v>0.65433596118859916</v>
      </c>
      <c r="I295" s="13">
        <f t="shared" si="121"/>
        <v>0.33168459193650429</v>
      </c>
      <c r="J295" s="13">
        <f t="shared" si="121"/>
        <v>0.49029312327907704</v>
      </c>
      <c r="K295" s="13">
        <f t="shared" si="121"/>
        <v>0.55347648562112617</v>
      </c>
      <c r="L295" s="13">
        <f t="shared" si="121"/>
        <v>0.65548498489239682</v>
      </c>
      <c r="M295" s="13">
        <f t="shared" si="121"/>
        <v>0.7081450764374575</v>
      </c>
      <c r="N295" s="13">
        <f t="shared" si="121"/>
        <v>0.57806469812135497</v>
      </c>
      <c r="O295" s="13">
        <f t="shared" si="121"/>
        <v>0.63509972909296031</v>
      </c>
      <c r="P295" s="13">
        <f t="shared" si="121"/>
        <v>0.70696785813130214</v>
      </c>
      <c r="Q295" s="13">
        <f t="shared" si="121"/>
        <v>0.79659433892815079</v>
      </c>
      <c r="R295" s="13">
        <f t="shared" si="121"/>
        <v>0.83986979648118554</v>
      </c>
    </row>
    <row r="296" spans="3:18" x14ac:dyDescent="0.3">
      <c r="C296" s="2" t="s">
        <v>61</v>
      </c>
      <c r="D296" s="13">
        <f t="shared" si="122"/>
        <v>7.2368421052631582E-2</v>
      </c>
      <c r="E296" s="13">
        <f t="shared" si="122"/>
        <v>0.23927101704879483</v>
      </c>
      <c r="F296" s="13">
        <f t="shared" si="122"/>
        <v>0.65686274509803921</v>
      </c>
      <c r="G296" s="13">
        <f t="shared" si="122"/>
        <v>0.69061876247504994</v>
      </c>
      <c r="H296" s="13">
        <f t="shared" si="121"/>
        <v>0.8150903294367694</v>
      </c>
      <c r="I296" s="13">
        <f t="shared" si="121"/>
        <v>8.7401684739609992E-2</v>
      </c>
      <c r="J296" s="13">
        <f t="shared" si="121"/>
        <v>0.32772540896986091</v>
      </c>
      <c r="K296" s="13">
        <f t="shared" si="121"/>
        <v>0.73568807339449538</v>
      </c>
      <c r="L296" s="13">
        <f t="shared" si="121"/>
        <v>0.77713914434226306</v>
      </c>
      <c r="M296" s="13">
        <f t="shared" si="121"/>
        <v>0.8771856786011657</v>
      </c>
      <c r="N296" s="13">
        <f t="shared" si="121"/>
        <v>0.19670929977801574</v>
      </c>
      <c r="O296" s="13">
        <f t="shared" si="121"/>
        <v>0.56989901601610449</v>
      </c>
      <c r="P296" s="13">
        <f t="shared" si="121"/>
        <v>0.91214386321502228</v>
      </c>
      <c r="Q296" s="13">
        <f t="shared" si="121"/>
        <v>0.90883612802580438</v>
      </c>
      <c r="R296" s="13">
        <f t="shared" si="121"/>
        <v>0.94471326166811942</v>
      </c>
    </row>
    <row r="297" spans="3:18" x14ac:dyDescent="0.3">
      <c r="C297" s="2" t="s">
        <v>63</v>
      </c>
      <c r="D297" s="13">
        <f t="shared" si="122"/>
        <v>0.10108727593300029</v>
      </c>
      <c r="E297" s="13">
        <f t="shared" si="122"/>
        <v>0.13837730214036834</v>
      </c>
      <c r="F297" s="13">
        <f t="shared" si="122"/>
        <v>0.2002161577951905</v>
      </c>
      <c r="G297" s="13">
        <f t="shared" si="122"/>
        <v>0.29460336184016517</v>
      </c>
      <c r="H297" s="13">
        <f t="shared" si="121"/>
        <v>0.38434268833087148</v>
      </c>
      <c r="I297" s="13">
        <f t="shared" si="121"/>
        <v>0.11370228732231763</v>
      </c>
      <c r="J297" s="13">
        <f t="shared" si="121"/>
        <v>0.15155488947171225</v>
      </c>
      <c r="K297" s="13">
        <f t="shared" si="121"/>
        <v>0.22153051710535754</v>
      </c>
      <c r="L297" s="13">
        <f t="shared" si="121"/>
        <v>0.3549426144743757</v>
      </c>
      <c r="M297" s="13">
        <f t="shared" si="121"/>
        <v>0.47345871637007675</v>
      </c>
      <c r="N297" s="13">
        <f t="shared" si="121"/>
        <v>0.33918523830422465</v>
      </c>
      <c r="O297" s="13">
        <f t="shared" si="121"/>
        <v>0.42138517382354967</v>
      </c>
      <c r="P297" s="13">
        <f t="shared" si="121"/>
        <v>0.47039876665648162</v>
      </c>
      <c r="Q297" s="13">
        <f t="shared" si="121"/>
        <v>0.56585611917727296</v>
      </c>
      <c r="R297" s="13">
        <f t="shared" si="121"/>
        <v>0.68488017145097779</v>
      </c>
    </row>
    <row r="298" spans="3:18" x14ac:dyDescent="0.3">
      <c r="C298" s="2" t="s">
        <v>64</v>
      </c>
      <c r="D298" s="13">
        <f t="shared" si="122"/>
        <v>0.1273176761433869</v>
      </c>
      <c r="E298" s="13">
        <f t="shared" si="122"/>
        <v>0.20345744680851063</v>
      </c>
      <c r="F298" s="13">
        <f t="shared" si="122"/>
        <v>0.51243781094527363</v>
      </c>
      <c r="G298" s="13">
        <f t="shared" si="122"/>
        <v>0.63991769547325106</v>
      </c>
      <c r="H298" s="13">
        <f t="shared" si="121"/>
        <v>0.56811862835959226</v>
      </c>
      <c r="I298" s="13">
        <f t="shared" si="121"/>
        <v>0.14036651256057484</v>
      </c>
      <c r="J298" s="13">
        <f t="shared" si="121"/>
        <v>0.24691609055171479</v>
      </c>
      <c r="K298" s="13">
        <f t="shared" si="121"/>
        <v>0.5971336612619178</v>
      </c>
      <c r="L298" s="13">
        <f t="shared" si="121"/>
        <v>0.70425583072854048</v>
      </c>
      <c r="M298" s="13">
        <f t="shared" si="121"/>
        <v>0.68736509211384966</v>
      </c>
      <c r="N298" s="13">
        <f t="shared" si="121"/>
        <v>0.36785974099853741</v>
      </c>
      <c r="O298" s="13">
        <f t="shared" si="121"/>
        <v>0.48753789572758088</v>
      </c>
      <c r="P298" s="13">
        <f t="shared" si="121"/>
        <v>0.81068777621400689</v>
      </c>
      <c r="Q298" s="13">
        <f t="shared" si="121"/>
        <v>0.86939246915070301</v>
      </c>
      <c r="R298" s="13">
        <f t="shared" si="121"/>
        <v>0.84614049936036706</v>
      </c>
    </row>
    <row r="299" spans="3:18" x14ac:dyDescent="0.3">
      <c r="C299" s="2" t="s">
        <v>65</v>
      </c>
      <c r="D299" s="13">
        <f t="shared" si="122"/>
        <v>0.1907533677033095</v>
      </c>
      <c r="E299" s="13">
        <f t="shared" si="122"/>
        <v>0.25555361203428373</v>
      </c>
      <c r="F299" s="13">
        <f t="shared" si="122"/>
        <v>0.30137439973505548</v>
      </c>
      <c r="G299" s="13">
        <f t="shared" si="122"/>
        <v>0.38739026336791699</v>
      </c>
      <c r="H299" s="13">
        <f t="shared" si="121"/>
        <v>0.49833362567970529</v>
      </c>
      <c r="I299" s="13">
        <f t="shared" si="121"/>
        <v>0.22791885990740823</v>
      </c>
      <c r="J299" s="13">
        <f t="shared" si="121"/>
        <v>0.31041553018190027</v>
      </c>
      <c r="K299" s="13">
        <f t="shared" si="121"/>
        <v>0.36424079231294149</v>
      </c>
      <c r="L299" s="13">
        <f t="shared" si="121"/>
        <v>0.47511742392153539</v>
      </c>
      <c r="M299" s="13">
        <f t="shared" si="121"/>
        <v>0.60320222405271828</v>
      </c>
      <c r="N299" s="13">
        <f t="shared" si="121"/>
        <v>0.42000654725522257</v>
      </c>
      <c r="O299" s="13">
        <f t="shared" si="121"/>
        <v>0.50303686427754346</v>
      </c>
      <c r="P299" s="13">
        <f t="shared" si="121"/>
        <v>0.57311428352726379</v>
      </c>
      <c r="Q299" s="13">
        <f t="shared" si="121"/>
        <v>0.68100436308837342</v>
      </c>
      <c r="R299" s="13">
        <f t="shared" si="121"/>
        <v>0.77028327829906329</v>
      </c>
    </row>
    <row r="300" spans="3:18" x14ac:dyDescent="0.3">
      <c r="C300" s="2" t="s">
        <v>66</v>
      </c>
      <c r="D300" s="13">
        <f t="shared" si="122"/>
        <v>0.16024930747922439</v>
      </c>
      <c r="E300" s="13">
        <f t="shared" si="122"/>
        <v>0.19943944534592123</v>
      </c>
      <c r="F300" s="13">
        <f t="shared" si="122"/>
        <v>0.29115875017514364</v>
      </c>
      <c r="G300" s="13">
        <f t="shared" si="122"/>
        <v>0.39744731374295045</v>
      </c>
      <c r="H300" s="13">
        <f t="shared" si="121"/>
        <v>0.49022222222222223</v>
      </c>
      <c r="I300" s="13">
        <f t="shared" si="121"/>
        <v>0.1745767378763356</v>
      </c>
      <c r="J300" s="13">
        <f t="shared" si="121"/>
        <v>0.23222685719357417</v>
      </c>
      <c r="K300" s="13">
        <f t="shared" si="121"/>
        <v>0.33339895659021557</v>
      </c>
      <c r="L300" s="13">
        <f t="shared" si="121"/>
        <v>0.46245943373974152</v>
      </c>
      <c r="M300" s="13">
        <f t="shared" si="121"/>
        <v>0.57774745866915955</v>
      </c>
      <c r="N300" s="13">
        <f t="shared" si="121"/>
        <v>0.41584913182929162</v>
      </c>
      <c r="O300" s="13">
        <f t="shared" si="121"/>
        <v>0.50461517520052801</v>
      </c>
      <c r="P300" s="13">
        <f t="shared" si="121"/>
        <v>0.64605818090879652</v>
      </c>
      <c r="Q300" s="13">
        <f t="shared" si="121"/>
        <v>0.78129490497163645</v>
      </c>
      <c r="R300" s="13">
        <f t="shared" si="121"/>
        <v>0.84944408186704112</v>
      </c>
    </row>
    <row r="301" spans="3:18" x14ac:dyDescent="0.3">
      <c r="C301" s="2" t="s">
        <v>67</v>
      </c>
      <c r="D301" s="13">
        <f t="shared" si="122"/>
        <v>0.25923190546528802</v>
      </c>
      <c r="E301" s="13">
        <f t="shared" si="122"/>
        <v>0.2231404958677686</v>
      </c>
      <c r="F301" s="13">
        <f t="shared" si="122"/>
        <v>0.24491279069767441</v>
      </c>
      <c r="G301" s="13">
        <f t="shared" si="122"/>
        <v>0.27686832740213524</v>
      </c>
      <c r="H301" s="13">
        <f t="shared" si="121"/>
        <v>0.46325459317585299</v>
      </c>
      <c r="I301" s="13">
        <f t="shared" si="121"/>
        <v>0.33629519390702967</v>
      </c>
      <c r="J301" s="13">
        <f t="shared" si="121"/>
        <v>0.2978723404255319</v>
      </c>
      <c r="K301" s="13">
        <f t="shared" si="121"/>
        <v>0.33101092896174861</v>
      </c>
      <c r="L301" s="13">
        <f t="shared" si="121"/>
        <v>0.35515736273834136</v>
      </c>
      <c r="M301" s="13">
        <f t="shared" si="121"/>
        <v>0.6149980999028839</v>
      </c>
      <c r="N301" s="13">
        <f t="shared" si="121"/>
        <v>0.54304550838388976</v>
      </c>
      <c r="O301" s="13">
        <f t="shared" si="121"/>
        <v>0.49446845995013722</v>
      </c>
      <c r="P301" s="13">
        <f t="shared" si="121"/>
        <v>0.53752296987276893</v>
      </c>
      <c r="Q301" s="13">
        <f t="shared" si="121"/>
        <v>0.56341991928164825</v>
      </c>
      <c r="R301" s="13">
        <f t="shared" si="121"/>
        <v>0.77230898534317882</v>
      </c>
    </row>
    <row r="302" spans="3:18" x14ac:dyDescent="0.3">
      <c r="C302" s="2" t="s">
        <v>68</v>
      </c>
      <c r="D302" s="13">
        <f t="shared" si="122"/>
        <v>5.5979643765903309E-2</v>
      </c>
      <c r="E302" s="13">
        <f t="shared" si="122"/>
        <v>9.5940959409594101E-2</v>
      </c>
      <c r="F302" s="13">
        <f t="shared" si="122"/>
        <v>8.9385474860335198E-2</v>
      </c>
      <c r="G302" s="13">
        <f t="shared" si="122"/>
        <v>0.12477396021699819</v>
      </c>
      <c r="H302" s="13">
        <f t="shared" si="121"/>
        <v>0.18495934959349594</v>
      </c>
      <c r="I302" s="13">
        <f t="shared" si="121"/>
        <v>5.6204479868077507E-2</v>
      </c>
      <c r="J302" s="13">
        <f t="shared" si="121"/>
        <v>0.12456832757770103</v>
      </c>
      <c r="K302" s="13">
        <f t="shared" si="121"/>
        <v>0.12439226846910945</v>
      </c>
      <c r="L302" s="13">
        <f t="shared" si="121"/>
        <v>0.16932758419764596</v>
      </c>
      <c r="M302" s="13">
        <f t="shared" si="121"/>
        <v>0.25537782680639826</v>
      </c>
      <c r="N302" s="13">
        <f t="shared" si="121"/>
        <v>0.27956413678023129</v>
      </c>
      <c r="O302" s="13">
        <f t="shared" si="121"/>
        <v>0.31679024071285561</v>
      </c>
      <c r="P302" s="13">
        <f t="shared" si="121"/>
        <v>0.31740197438669476</v>
      </c>
      <c r="Q302" s="13">
        <f t="shared" si="121"/>
        <v>0.39991040617850104</v>
      </c>
      <c r="R302" s="13">
        <f t="shared" si="121"/>
        <v>0.53724343937080843</v>
      </c>
    </row>
    <row r="303" spans="3:18" x14ac:dyDescent="0.3">
      <c r="C303" s="2" t="s">
        <v>69</v>
      </c>
      <c r="D303" s="13">
        <f t="shared" si="122"/>
        <v>0.19738794894627487</v>
      </c>
      <c r="E303" s="13">
        <f t="shared" si="122"/>
        <v>0.22169106662683</v>
      </c>
      <c r="F303" s="13">
        <f t="shared" si="122"/>
        <v>0.38045375218150085</v>
      </c>
      <c r="G303" s="13">
        <f t="shared" si="122"/>
        <v>0.45059042883778744</v>
      </c>
      <c r="H303" s="13">
        <f t="shared" si="121"/>
        <v>0.51897146440890563</v>
      </c>
      <c r="I303" s="13">
        <f t="shared" si="121"/>
        <v>0.23107675122725535</v>
      </c>
      <c r="J303" s="13">
        <f t="shared" si="121"/>
        <v>0.25805929831939567</v>
      </c>
      <c r="K303" s="13">
        <f t="shared" si="121"/>
        <v>0.41862626501047412</v>
      </c>
      <c r="L303" s="13">
        <f t="shared" si="121"/>
        <v>0.49915402932698333</v>
      </c>
      <c r="M303" s="13">
        <f t="shared" si="121"/>
        <v>0.58798097708603547</v>
      </c>
      <c r="N303" s="13">
        <f t="shared" si="121"/>
        <v>0.44107842398109215</v>
      </c>
      <c r="O303" s="13">
        <f t="shared" si="121"/>
        <v>0.49081000618908482</v>
      </c>
      <c r="P303" s="13">
        <f t="shared" si="121"/>
        <v>0.6252118643143697</v>
      </c>
      <c r="Q303" s="13">
        <f t="shared" si="121"/>
        <v>0.68326636833909316</v>
      </c>
      <c r="R303" s="13">
        <f t="shared" si="121"/>
        <v>0.76132925390784167</v>
      </c>
    </row>
    <row r="304" spans="3:18" x14ac:dyDescent="0.3">
      <c r="C304" s="2" t="s">
        <v>70</v>
      </c>
      <c r="D304" s="13">
        <f t="shared" si="122"/>
        <v>0.12166747455162386</v>
      </c>
      <c r="E304" s="13">
        <f t="shared" si="122"/>
        <v>0.14707329070339401</v>
      </c>
      <c r="F304" s="13">
        <f t="shared" si="122"/>
        <v>0.31605435329642678</v>
      </c>
      <c r="G304" s="13">
        <f t="shared" si="122"/>
        <v>0.33885152612519398</v>
      </c>
      <c r="H304" s="13">
        <f t="shared" si="122"/>
        <v>0.57408450704225356</v>
      </c>
      <c r="I304" s="13">
        <f t="shared" si="122"/>
        <v>0.17143403024182544</v>
      </c>
      <c r="J304" s="13">
        <f t="shared" si="122"/>
        <v>0.21403981869298297</v>
      </c>
      <c r="K304" s="13">
        <f t="shared" si="122"/>
        <v>0.40943018899811284</v>
      </c>
      <c r="L304" s="13">
        <f t="shared" si="122"/>
        <v>0.41689892914771892</v>
      </c>
      <c r="M304" s="13">
        <f t="shared" si="122"/>
        <v>0.66091533849978068</v>
      </c>
      <c r="N304" s="13">
        <f t="shared" si="122"/>
        <v>0.33504957238869465</v>
      </c>
      <c r="O304" s="13">
        <f t="shared" si="122"/>
        <v>0.38358978953821515</v>
      </c>
      <c r="P304" s="13">
        <f t="shared" si="122"/>
        <v>0.62596715446938966</v>
      </c>
      <c r="Q304" s="13">
        <f t="shared" si="122"/>
        <v>0.64564556370026516</v>
      </c>
      <c r="R304" s="13">
        <f t="shared" si="122"/>
        <v>0.83439631589809271</v>
      </c>
    </row>
    <row r="305" spans="1:18" x14ac:dyDescent="0.3">
      <c r="C305" s="2" t="s">
        <v>71</v>
      </c>
      <c r="D305" s="13">
        <f t="shared" si="122"/>
        <v>0.24933333333333332</v>
      </c>
      <c r="E305" s="13">
        <f t="shared" si="122"/>
        <v>0.24648985959438377</v>
      </c>
      <c r="F305" s="13">
        <f t="shared" si="122"/>
        <v>0.30955993930197268</v>
      </c>
      <c r="G305" s="13">
        <f t="shared" si="122"/>
        <v>0.30518518518518517</v>
      </c>
      <c r="H305" s="13">
        <f t="shared" si="122"/>
        <v>0.54557823129251704</v>
      </c>
      <c r="I305" s="13">
        <f t="shared" si="122"/>
        <v>0.2979339386761416</v>
      </c>
      <c r="J305" s="13">
        <f t="shared" si="122"/>
        <v>0.27561527787920836</v>
      </c>
      <c r="K305" s="13">
        <f t="shared" si="122"/>
        <v>0.38722040275938957</v>
      </c>
      <c r="L305" s="13">
        <f t="shared" si="122"/>
        <v>0.37545501820072802</v>
      </c>
      <c r="M305" s="13">
        <f t="shared" si="122"/>
        <v>0.59549549549549552</v>
      </c>
      <c r="N305" s="13">
        <f t="shared" si="122"/>
        <v>0.59655017009854938</v>
      </c>
      <c r="O305" s="13">
        <f t="shared" si="122"/>
        <v>0.45470389020723878</v>
      </c>
      <c r="P305" s="13">
        <f t="shared" si="122"/>
        <v>0.5912458757785547</v>
      </c>
      <c r="Q305" s="13">
        <f t="shared" si="122"/>
        <v>0.5910552874629118</v>
      </c>
      <c r="R305" s="13">
        <f t="shared" si="122"/>
        <v>0.78334548221893074</v>
      </c>
    </row>
    <row r="307" spans="1:18" x14ac:dyDescent="0.3">
      <c r="A307" s="2" t="s">
        <v>75</v>
      </c>
      <c r="C307" s="1" t="s">
        <v>53</v>
      </c>
      <c r="D307" s="6">
        <f>SUM(D308:D310)</f>
        <v>3385</v>
      </c>
      <c r="E307" s="6">
        <f t="shared" ref="E307:R307" si="123">SUM(E308:E310)</f>
        <v>3813</v>
      </c>
      <c r="F307" s="6">
        <f t="shared" si="123"/>
        <v>4191</v>
      </c>
      <c r="G307" s="6">
        <f t="shared" si="123"/>
        <v>4317</v>
      </c>
      <c r="H307" s="6">
        <f t="shared" si="123"/>
        <v>4592</v>
      </c>
      <c r="I307" s="6">
        <f t="shared" si="123"/>
        <v>10279</v>
      </c>
      <c r="J307" s="6">
        <f t="shared" si="123"/>
        <v>11807</v>
      </c>
      <c r="K307" s="6">
        <f t="shared" si="123"/>
        <v>13168</v>
      </c>
      <c r="L307" s="6">
        <f t="shared" si="123"/>
        <v>13609</v>
      </c>
      <c r="M307" s="6">
        <f t="shared" si="123"/>
        <v>14665</v>
      </c>
      <c r="N307" s="6">
        <f t="shared" si="123"/>
        <v>11628956.073426586</v>
      </c>
      <c r="O307" s="6">
        <f t="shared" si="123"/>
        <v>13676185.164627457</v>
      </c>
      <c r="P307" s="6">
        <f t="shared" si="123"/>
        <v>16249707.396993002</v>
      </c>
      <c r="Q307" s="6">
        <f t="shared" si="123"/>
        <v>15719526.931386253</v>
      </c>
      <c r="R307" s="6">
        <f t="shared" si="123"/>
        <v>16597121.375625342</v>
      </c>
    </row>
    <row r="308" spans="1:18" x14ac:dyDescent="0.3">
      <c r="C308" s="2" t="s">
        <v>54</v>
      </c>
      <c r="D308" s="2">
        <v>476</v>
      </c>
      <c r="E308" s="2">
        <v>630</v>
      </c>
      <c r="F308" s="2">
        <v>769</v>
      </c>
      <c r="G308" s="2">
        <v>784</v>
      </c>
      <c r="H308" s="2">
        <v>759</v>
      </c>
      <c r="I308" s="2">
        <v>1226</v>
      </c>
      <c r="J308" s="2">
        <v>1738</v>
      </c>
      <c r="K308" s="2">
        <v>2308</v>
      </c>
      <c r="L308" s="2">
        <v>2233</v>
      </c>
      <c r="M308" s="2">
        <v>2311</v>
      </c>
      <c r="N308" s="6">
        <v>1670481.5877755368</v>
      </c>
      <c r="O308" s="6">
        <v>2300278.8683151864</v>
      </c>
      <c r="P308" s="6">
        <v>2956906.6198729021</v>
      </c>
      <c r="Q308" s="6">
        <v>2915721.1609750306</v>
      </c>
      <c r="R308" s="6">
        <v>2771274.9573396128</v>
      </c>
    </row>
    <row r="309" spans="1:18" x14ac:dyDescent="0.3">
      <c r="C309" s="2" t="s">
        <v>55</v>
      </c>
      <c r="D309" s="2">
        <v>2634</v>
      </c>
      <c r="E309" s="2">
        <v>2944</v>
      </c>
      <c r="F309" s="2">
        <v>3130</v>
      </c>
      <c r="G309" s="2">
        <v>3226</v>
      </c>
      <c r="H309" s="2">
        <v>3525</v>
      </c>
      <c r="I309" s="2">
        <v>8353</v>
      </c>
      <c r="J309" s="2">
        <v>9468</v>
      </c>
      <c r="K309" s="2">
        <v>10158</v>
      </c>
      <c r="L309" s="2">
        <v>10639</v>
      </c>
      <c r="M309" s="2">
        <v>11663</v>
      </c>
      <c r="N309" s="6">
        <v>8858993.2275726348</v>
      </c>
      <c r="O309" s="6">
        <v>10402475.925968101</v>
      </c>
      <c r="P309" s="6">
        <v>12037804.866913794</v>
      </c>
      <c r="Q309" s="6">
        <v>11580192.335846817</v>
      </c>
      <c r="R309" s="6">
        <v>12648756.464470213</v>
      </c>
    </row>
    <row r="310" spans="1:18" x14ac:dyDescent="0.3">
      <c r="C310" s="2" t="s">
        <v>56</v>
      </c>
      <c r="D310" s="2">
        <v>275</v>
      </c>
      <c r="E310" s="2">
        <v>239</v>
      </c>
      <c r="F310" s="2">
        <v>292</v>
      </c>
      <c r="G310" s="2">
        <v>307</v>
      </c>
      <c r="H310" s="2">
        <v>308</v>
      </c>
      <c r="I310" s="2">
        <v>700</v>
      </c>
      <c r="J310" s="2">
        <v>601</v>
      </c>
      <c r="K310" s="2">
        <v>702</v>
      </c>
      <c r="L310" s="2">
        <v>737</v>
      </c>
      <c r="M310" s="2">
        <v>691</v>
      </c>
      <c r="N310" s="6">
        <v>1099481.2580784145</v>
      </c>
      <c r="O310" s="6">
        <v>973430.37034416897</v>
      </c>
      <c r="P310" s="6">
        <v>1254995.9102063074</v>
      </c>
      <c r="Q310" s="6">
        <v>1223613.4345644061</v>
      </c>
      <c r="R310" s="6">
        <v>1177089.9538155163</v>
      </c>
    </row>
    <row r="311" spans="1:18" x14ac:dyDescent="0.3">
      <c r="C311" s="2" t="s">
        <v>58</v>
      </c>
      <c r="D311" s="2">
        <v>32</v>
      </c>
      <c r="E311" s="2">
        <v>38</v>
      </c>
      <c r="F311" s="2">
        <v>58</v>
      </c>
      <c r="G311" s="2">
        <v>59</v>
      </c>
      <c r="H311" s="2">
        <v>37</v>
      </c>
      <c r="I311" s="2">
        <v>102</v>
      </c>
      <c r="J311" s="2">
        <v>122</v>
      </c>
      <c r="K311" s="2">
        <v>163</v>
      </c>
      <c r="L311" s="2">
        <v>182</v>
      </c>
      <c r="M311" s="2">
        <v>108</v>
      </c>
      <c r="N311" s="6">
        <v>108725.586000165</v>
      </c>
      <c r="O311" s="6">
        <v>119636.78463660779</v>
      </c>
      <c r="P311" s="6">
        <v>180825.83850140215</v>
      </c>
      <c r="Q311" s="6">
        <v>207102.73544496938</v>
      </c>
      <c r="R311" s="6">
        <v>110142.03729597144</v>
      </c>
    </row>
    <row r="312" spans="1:18" x14ac:dyDescent="0.3">
      <c r="C312" s="2" t="s">
        <v>102</v>
      </c>
      <c r="D312" s="2">
        <v>30</v>
      </c>
      <c r="E312" s="2">
        <v>24</v>
      </c>
      <c r="F312" s="2">
        <v>52</v>
      </c>
      <c r="G312" s="2">
        <v>95</v>
      </c>
      <c r="H312" s="2">
        <v>90</v>
      </c>
      <c r="I312" s="2">
        <v>81</v>
      </c>
      <c r="J312" s="2">
        <v>70</v>
      </c>
      <c r="K312" s="2">
        <v>173</v>
      </c>
      <c r="L312" s="2">
        <v>334</v>
      </c>
      <c r="M312" s="2">
        <v>293</v>
      </c>
      <c r="N312" s="6">
        <v>93813.101810566819</v>
      </c>
      <c r="O312" s="6">
        <v>94207.882598813245</v>
      </c>
      <c r="P312" s="6">
        <v>177844.80265712657</v>
      </c>
      <c r="Q312" s="6">
        <v>329813.4054368214</v>
      </c>
      <c r="R312" s="6">
        <v>302739.92886845855</v>
      </c>
    </row>
    <row r="313" spans="1:18" x14ac:dyDescent="0.3">
      <c r="C313" s="2" t="s">
        <v>59</v>
      </c>
      <c r="D313" s="2">
        <v>0</v>
      </c>
      <c r="E313" s="2">
        <v>0</v>
      </c>
      <c r="F313" s="2">
        <v>0</v>
      </c>
      <c r="G313" s="2">
        <v>0</v>
      </c>
      <c r="H313" s="2">
        <v>1</v>
      </c>
      <c r="I313" s="2">
        <v>0</v>
      </c>
      <c r="J313" s="2">
        <v>0</v>
      </c>
      <c r="K313" s="2">
        <v>0</v>
      </c>
      <c r="L313" s="2">
        <v>0</v>
      </c>
      <c r="M313" s="2">
        <v>4</v>
      </c>
      <c r="N313" s="6">
        <v>0</v>
      </c>
      <c r="O313" s="6">
        <v>0</v>
      </c>
      <c r="P313" s="6">
        <v>0</v>
      </c>
      <c r="Q313" s="6">
        <v>0</v>
      </c>
      <c r="R313" s="6">
        <v>3379.5178170416511</v>
      </c>
    </row>
    <row r="314" spans="1:18" x14ac:dyDescent="0.3">
      <c r="C314" s="2" t="s">
        <v>60</v>
      </c>
      <c r="D314" s="2">
        <v>148</v>
      </c>
      <c r="E314" s="2">
        <v>138</v>
      </c>
      <c r="F314" s="2">
        <v>158</v>
      </c>
      <c r="G314" s="2">
        <v>124</v>
      </c>
      <c r="H314" s="2">
        <v>82</v>
      </c>
      <c r="I314" s="2">
        <v>496</v>
      </c>
      <c r="J314" s="2">
        <v>519</v>
      </c>
      <c r="K314" s="2">
        <v>558</v>
      </c>
      <c r="L314" s="2">
        <v>323</v>
      </c>
      <c r="M314" s="2">
        <v>201</v>
      </c>
      <c r="N314" s="6">
        <v>500154.243860405</v>
      </c>
      <c r="O314" s="6">
        <v>564619.2211099714</v>
      </c>
      <c r="P314" s="6">
        <v>616410.06998091424</v>
      </c>
      <c r="Q314" s="6">
        <v>453908.97782353195</v>
      </c>
      <c r="R314" s="6">
        <v>315606.11838481424</v>
      </c>
    </row>
    <row r="315" spans="1:18" x14ac:dyDescent="0.3">
      <c r="C315" s="2" t="s">
        <v>61</v>
      </c>
      <c r="D315" s="2">
        <v>2</v>
      </c>
      <c r="E315" s="2">
        <v>12</v>
      </c>
      <c r="F315" s="2">
        <v>10</v>
      </c>
      <c r="G315" s="2">
        <v>32</v>
      </c>
      <c r="H315" s="2">
        <v>27</v>
      </c>
      <c r="I315" s="2">
        <v>9</v>
      </c>
      <c r="J315" s="2">
        <v>52</v>
      </c>
      <c r="K315" s="2">
        <v>42</v>
      </c>
      <c r="L315" s="2">
        <v>131</v>
      </c>
      <c r="M315" s="2">
        <v>119</v>
      </c>
      <c r="N315" s="6">
        <v>6656.6135286514436</v>
      </c>
      <c r="O315" s="6">
        <v>41562.908988008916</v>
      </c>
      <c r="P315" s="6">
        <v>35667.121601658713</v>
      </c>
      <c r="Q315" s="6">
        <v>113265.3824934142</v>
      </c>
      <c r="R315" s="6">
        <v>104581.65242775173</v>
      </c>
    </row>
    <row r="316" spans="1:18" x14ac:dyDescent="0.3">
      <c r="C316" s="2" t="s">
        <v>63</v>
      </c>
      <c r="D316" s="2">
        <v>71</v>
      </c>
      <c r="E316" s="2">
        <v>91</v>
      </c>
      <c r="F316" s="2">
        <v>101</v>
      </c>
      <c r="G316" s="2">
        <v>155</v>
      </c>
      <c r="H316" s="2">
        <v>162</v>
      </c>
      <c r="I316" s="2">
        <v>143</v>
      </c>
      <c r="J316" s="2">
        <v>203</v>
      </c>
      <c r="K316" s="2">
        <v>290</v>
      </c>
      <c r="L316" s="2">
        <v>482</v>
      </c>
      <c r="M316" s="2">
        <v>505</v>
      </c>
      <c r="N316" s="6">
        <v>282941.83541576908</v>
      </c>
      <c r="O316" s="6">
        <v>351551.94368787808</v>
      </c>
      <c r="P316" s="6">
        <v>393166.40916113788</v>
      </c>
      <c r="Q316" s="6">
        <v>577607.34354222962</v>
      </c>
      <c r="R316" s="6">
        <v>613414.68581839756</v>
      </c>
    </row>
    <row r="317" spans="1:18" x14ac:dyDescent="0.3">
      <c r="C317" s="2" t="s">
        <v>64</v>
      </c>
      <c r="D317" s="2">
        <v>1</v>
      </c>
      <c r="E317" s="2">
        <v>4</v>
      </c>
      <c r="F317" s="2">
        <v>17</v>
      </c>
      <c r="G317" s="2">
        <v>17</v>
      </c>
      <c r="H317" s="2">
        <v>21</v>
      </c>
      <c r="I317" s="2">
        <v>4</v>
      </c>
      <c r="J317" s="2">
        <v>4</v>
      </c>
      <c r="K317" s="2">
        <v>32</v>
      </c>
      <c r="L317" s="2">
        <v>35</v>
      </c>
      <c r="M317" s="2">
        <v>30</v>
      </c>
      <c r="N317" s="6">
        <v>2930.633347694959</v>
      </c>
      <c r="O317" s="6">
        <v>16582.363552757244</v>
      </c>
      <c r="P317" s="6">
        <v>68025.084067981472</v>
      </c>
      <c r="Q317" s="6">
        <v>62945.9957963368</v>
      </c>
      <c r="R317" s="6">
        <v>74167.196305241305</v>
      </c>
    </row>
    <row r="318" spans="1:18" x14ac:dyDescent="0.3">
      <c r="C318" s="2" t="s">
        <v>65</v>
      </c>
      <c r="D318" s="2">
        <v>178</v>
      </c>
      <c r="E318" s="2">
        <v>200</v>
      </c>
      <c r="F318" s="2">
        <v>258</v>
      </c>
      <c r="G318" s="2">
        <v>294</v>
      </c>
      <c r="H318" s="2">
        <v>345</v>
      </c>
      <c r="I318" s="2">
        <v>504</v>
      </c>
      <c r="J318" s="2">
        <v>631</v>
      </c>
      <c r="K318" s="2">
        <v>743</v>
      </c>
      <c r="L318" s="2">
        <v>935</v>
      </c>
      <c r="M318" s="2">
        <v>1024</v>
      </c>
      <c r="N318" s="6">
        <v>592441.43843875593</v>
      </c>
      <c r="O318" s="6">
        <v>686127.40006624197</v>
      </c>
      <c r="P318" s="6">
        <v>988975.69035336596</v>
      </c>
      <c r="Q318" s="6">
        <v>1074149.1748050537</v>
      </c>
      <c r="R318" s="6">
        <v>1216818.1245634984</v>
      </c>
    </row>
    <row r="319" spans="1:18" x14ac:dyDescent="0.3">
      <c r="C319" s="2" t="s">
        <v>66</v>
      </c>
      <c r="D319" s="2">
        <v>265</v>
      </c>
      <c r="E319" s="2">
        <v>259</v>
      </c>
      <c r="F319" s="2">
        <v>269</v>
      </c>
      <c r="G319" s="2">
        <v>231</v>
      </c>
      <c r="H319" s="2">
        <v>299</v>
      </c>
      <c r="I319" s="2">
        <v>736</v>
      </c>
      <c r="J319" s="2">
        <v>816</v>
      </c>
      <c r="K319" s="2">
        <v>855</v>
      </c>
      <c r="L319" s="2">
        <v>728</v>
      </c>
      <c r="M319" s="2">
        <v>979</v>
      </c>
      <c r="N319" s="6">
        <v>926907.74585790641</v>
      </c>
      <c r="O319" s="6">
        <v>901013.40596370841</v>
      </c>
      <c r="P319" s="6">
        <v>1015528.0309017684</v>
      </c>
      <c r="Q319" s="6">
        <v>739091.23219250608</v>
      </c>
      <c r="R319" s="6">
        <v>1019789.2169710823</v>
      </c>
    </row>
    <row r="320" spans="1:18" x14ac:dyDescent="0.3">
      <c r="C320" s="2" t="s">
        <v>67</v>
      </c>
      <c r="D320" s="2">
        <v>107</v>
      </c>
      <c r="E320" s="2">
        <v>99</v>
      </c>
      <c r="F320" s="2">
        <v>119</v>
      </c>
      <c r="G320" s="2">
        <v>152</v>
      </c>
      <c r="H320" s="2">
        <v>171</v>
      </c>
      <c r="I320" s="2">
        <v>236</v>
      </c>
      <c r="J320" s="2">
        <v>205</v>
      </c>
      <c r="K320" s="2">
        <v>240</v>
      </c>
      <c r="L320" s="2">
        <v>413</v>
      </c>
      <c r="M320" s="2">
        <v>491</v>
      </c>
      <c r="N320" s="6">
        <v>424161.99913830246</v>
      </c>
      <c r="O320" s="6">
        <v>374535.74334123312</v>
      </c>
      <c r="P320" s="6">
        <v>476434.6087430701</v>
      </c>
      <c r="Q320" s="6">
        <v>566670.95611890347</v>
      </c>
      <c r="R320" s="6">
        <v>669414.00788102206</v>
      </c>
    </row>
    <row r="321" spans="1:18" x14ac:dyDescent="0.3">
      <c r="C321" s="2" t="s">
        <v>68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1:18" x14ac:dyDescent="0.3">
      <c r="C322" s="2" t="s">
        <v>69</v>
      </c>
      <c r="D322" s="2">
        <v>120</v>
      </c>
      <c r="E322" s="2">
        <v>95</v>
      </c>
      <c r="F322" s="2">
        <v>99</v>
      </c>
      <c r="G322" s="2">
        <v>118</v>
      </c>
      <c r="H322" s="2">
        <v>93</v>
      </c>
      <c r="I322" s="2">
        <v>501</v>
      </c>
      <c r="J322" s="2">
        <v>378</v>
      </c>
      <c r="K322" s="2">
        <v>373</v>
      </c>
      <c r="L322" s="2">
        <v>445</v>
      </c>
      <c r="M322" s="2">
        <v>338</v>
      </c>
      <c r="N322" s="6">
        <v>382923.21504649072</v>
      </c>
      <c r="O322" s="6">
        <v>311407.27558192279</v>
      </c>
      <c r="P322" s="6">
        <v>329633.37614612828</v>
      </c>
      <c r="Q322" s="6">
        <v>389729.21164633945</v>
      </c>
      <c r="R322" s="6">
        <v>306123.49728149909</v>
      </c>
    </row>
    <row r="323" spans="1:18" x14ac:dyDescent="0.3">
      <c r="C323" s="2" t="s">
        <v>70</v>
      </c>
      <c r="D323" s="2">
        <v>2</v>
      </c>
      <c r="E323" s="2">
        <v>3</v>
      </c>
      <c r="F323" s="2">
        <v>8</v>
      </c>
      <c r="G323" s="2">
        <v>12</v>
      </c>
      <c r="H323" s="2">
        <v>3</v>
      </c>
      <c r="I323" s="2">
        <v>6</v>
      </c>
      <c r="J323" s="2">
        <v>9</v>
      </c>
      <c r="K323" s="2">
        <v>27</v>
      </c>
      <c r="L323" s="2">
        <v>29</v>
      </c>
      <c r="M323" s="2">
        <v>9</v>
      </c>
      <c r="N323" s="6">
        <v>5204.2140324130851</v>
      </c>
      <c r="O323" s="6">
        <v>8702.1808510031369</v>
      </c>
      <c r="P323" s="6">
        <v>28205.248835878985</v>
      </c>
      <c r="Q323" s="6">
        <v>36551.629912415745</v>
      </c>
      <c r="R323" s="6">
        <v>9494.1843522714789</v>
      </c>
    </row>
    <row r="324" spans="1:18" x14ac:dyDescent="0.3">
      <c r="C324" s="2" t="s">
        <v>71</v>
      </c>
      <c r="D324" s="2">
        <v>8</v>
      </c>
      <c r="E324" s="2">
        <v>12</v>
      </c>
      <c r="F324" s="2">
        <v>12</v>
      </c>
      <c r="G324" s="2">
        <v>15</v>
      </c>
      <c r="H324" s="2">
        <v>17</v>
      </c>
      <c r="I324" s="2">
        <v>10</v>
      </c>
      <c r="J324" s="2">
        <v>18</v>
      </c>
      <c r="K324" s="2">
        <v>12</v>
      </c>
      <c r="L324" s="2">
        <v>24</v>
      </c>
      <c r="M324" s="2">
        <v>34</v>
      </c>
      <c r="N324" s="6">
        <v>31416.630762602326</v>
      </c>
      <c r="O324" s="6">
        <v>40624.668388100887</v>
      </c>
      <c r="P324" s="6">
        <v>51339.634645096798</v>
      </c>
      <c r="Q324" s="6">
        <v>56312.786857118343</v>
      </c>
      <c r="R324" s="6">
        <v>61855.006143807463</v>
      </c>
    </row>
    <row r="326" spans="1:18" x14ac:dyDescent="0.3">
      <c r="A326" s="2" t="s">
        <v>76</v>
      </c>
      <c r="C326" s="1" t="s">
        <v>53</v>
      </c>
      <c r="D326" s="13">
        <f>D307/D231</f>
        <v>5.3479737735998102E-2</v>
      </c>
      <c r="E326" s="13">
        <f t="shared" ref="D326:R339" si="124">E307/E231</f>
        <v>6.2319195881343464E-2</v>
      </c>
      <c r="F326" s="13">
        <f t="shared" si="124"/>
        <v>6.6614743936166829E-2</v>
      </c>
      <c r="G326" s="13">
        <f t="shared" si="124"/>
        <v>6.899252061625008E-2</v>
      </c>
      <c r="H326" s="13">
        <f t="shared" si="124"/>
        <v>7.3196780106798434E-2</v>
      </c>
      <c r="I326" s="13">
        <f t="shared" si="124"/>
        <v>9.3777939968980924E-3</v>
      </c>
      <c r="J326" s="13">
        <f t="shared" si="124"/>
        <v>1.1543327317415593E-2</v>
      </c>
      <c r="K326" s="13">
        <f t="shared" si="124"/>
        <v>1.2698865800723859E-2</v>
      </c>
      <c r="L326" s="13">
        <f t="shared" si="124"/>
        <v>1.3180731666686037E-2</v>
      </c>
      <c r="M326" s="13">
        <f t="shared" si="124"/>
        <v>1.4342017760043813E-2</v>
      </c>
      <c r="N326" s="13">
        <f t="shared" si="124"/>
        <v>4.3770169637565789E-2</v>
      </c>
      <c r="O326" s="13">
        <f t="shared" si="124"/>
        <v>4.5494587683209603E-2</v>
      </c>
      <c r="P326" s="13">
        <f t="shared" si="124"/>
        <v>4.4255556781090319E-2</v>
      </c>
      <c r="Q326" s="13">
        <f t="shared" si="124"/>
        <v>4.0995280886755178E-2</v>
      </c>
      <c r="R326" s="13">
        <f t="shared" si="124"/>
        <v>4.1483091966241371E-2</v>
      </c>
    </row>
    <row r="327" spans="1:18" x14ac:dyDescent="0.3">
      <c r="C327" s="2" t="s">
        <v>54</v>
      </c>
      <c r="D327" s="13">
        <f t="shared" si="124"/>
        <v>2.6552128074970715E-2</v>
      </c>
      <c r="E327" s="13">
        <f t="shared" si="124"/>
        <v>3.6051502145922745E-2</v>
      </c>
      <c r="F327" s="13">
        <f t="shared" si="124"/>
        <v>4.3163448585541088E-2</v>
      </c>
      <c r="G327" s="13">
        <f t="shared" si="124"/>
        <v>4.3365230377786383E-2</v>
      </c>
      <c r="H327" s="13">
        <f t="shared" si="124"/>
        <v>4.3982152170133862E-2</v>
      </c>
      <c r="I327" s="13">
        <f t="shared" si="124"/>
        <v>3.8699861425455419E-3</v>
      </c>
      <c r="J327" s="13">
        <f t="shared" si="124"/>
        <v>5.901307591227492E-3</v>
      </c>
      <c r="K327" s="13">
        <f t="shared" si="124"/>
        <v>7.9280021984061561E-3</v>
      </c>
      <c r="L327" s="13">
        <f t="shared" si="124"/>
        <v>7.6710879340966629E-3</v>
      </c>
      <c r="M327" s="13">
        <f t="shared" si="124"/>
        <v>8.3117835987037789E-3</v>
      </c>
      <c r="N327" s="13">
        <f t="shared" si="124"/>
        <v>2.3411344407657381E-2</v>
      </c>
      <c r="O327" s="13">
        <f t="shared" si="124"/>
        <v>2.8104846081615956E-2</v>
      </c>
      <c r="P327" s="13">
        <f t="shared" si="124"/>
        <v>2.9830914457587652E-2</v>
      </c>
      <c r="Q327" s="13">
        <f t="shared" si="124"/>
        <v>2.7849598507559192E-2</v>
      </c>
      <c r="R327" s="13">
        <f t="shared" si="124"/>
        <v>2.6076015913535922E-2</v>
      </c>
    </row>
    <row r="328" spans="1:18" x14ac:dyDescent="0.3">
      <c r="C328" s="2" t="s">
        <v>55</v>
      </c>
      <c r="D328" s="13">
        <f t="shared" si="124"/>
        <v>6.2744163887565513E-2</v>
      </c>
      <c r="E328" s="13">
        <f t="shared" si="124"/>
        <v>7.3385347857516769E-2</v>
      </c>
      <c r="F328" s="13">
        <f t="shared" si="124"/>
        <v>7.5534533519957522E-2</v>
      </c>
      <c r="G328" s="13">
        <f t="shared" si="124"/>
        <v>7.9198684113617954E-2</v>
      </c>
      <c r="H328" s="13">
        <f t="shared" si="124"/>
        <v>8.4862054022822472E-2</v>
      </c>
      <c r="I328" s="13">
        <f t="shared" si="124"/>
        <v>1.1602404099247574E-2</v>
      </c>
      <c r="J328" s="13">
        <f t="shared" si="124"/>
        <v>1.4140545190601645E-2</v>
      </c>
      <c r="K328" s="13">
        <f t="shared" si="124"/>
        <v>1.4793282876753225E-2</v>
      </c>
      <c r="L328" s="13">
        <f t="shared" si="124"/>
        <v>1.5633656077199902E-2</v>
      </c>
      <c r="M328" s="13">
        <f t="shared" si="124"/>
        <v>1.7152782271585475E-2</v>
      </c>
      <c r="N328" s="13">
        <f t="shared" si="124"/>
        <v>4.9277726525023581E-2</v>
      </c>
      <c r="O328" s="13">
        <f t="shared" si="124"/>
        <v>5.1616544563094294E-2</v>
      </c>
      <c r="P328" s="13">
        <f t="shared" si="124"/>
        <v>4.8521009143390983E-2</v>
      </c>
      <c r="Q328" s="13">
        <f t="shared" si="124"/>
        <v>4.5041011835430626E-2</v>
      </c>
      <c r="R328" s="13">
        <f t="shared" si="124"/>
        <v>4.6689282314187966E-2</v>
      </c>
    </row>
    <row r="329" spans="1:18" x14ac:dyDescent="0.3">
      <c r="C329" s="2" t="s">
        <v>56</v>
      </c>
      <c r="D329" s="13">
        <f t="shared" si="124"/>
        <v>8.1168831168831168E-2</v>
      </c>
      <c r="E329" s="13">
        <f t="shared" si="124"/>
        <v>6.6518229891455602E-2</v>
      </c>
      <c r="F329" s="13">
        <f t="shared" si="124"/>
        <v>7.9781420765027325E-2</v>
      </c>
      <c r="G329" s="13">
        <f t="shared" si="124"/>
        <v>8.1648936170212766E-2</v>
      </c>
      <c r="H329" s="13">
        <f t="shared" si="124"/>
        <v>7.8172588832487316E-2</v>
      </c>
      <c r="I329" s="13">
        <f t="shared" si="124"/>
        <v>1.179126099113971E-2</v>
      </c>
      <c r="J329" s="13">
        <f t="shared" si="124"/>
        <v>1.0226827981690405E-2</v>
      </c>
      <c r="K329" s="13">
        <f t="shared" si="124"/>
        <v>1.1866125760649087E-2</v>
      </c>
      <c r="L329" s="13">
        <f t="shared" si="124"/>
        <v>1.2105781865965835E-2</v>
      </c>
      <c r="M329" s="13">
        <f t="shared" si="124"/>
        <v>1.0707699936466614E-2</v>
      </c>
      <c r="N329" s="13">
        <f t="shared" si="124"/>
        <v>7.5555904795443302E-2</v>
      </c>
      <c r="O329" s="13">
        <f t="shared" si="124"/>
        <v>5.6492442708971087E-2</v>
      </c>
      <c r="P329" s="13">
        <f t="shared" si="124"/>
        <v>6.2869251659531028E-2</v>
      </c>
      <c r="Q329" s="13">
        <f t="shared" si="124"/>
        <v>5.6521405222697441E-2</v>
      </c>
      <c r="R329" s="13">
        <f t="shared" si="124"/>
        <v>5.1393736796135854E-2</v>
      </c>
    </row>
    <row r="330" spans="1:18" x14ac:dyDescent="0.3">
      <c r="C330" s="2" t="s">
        <v>58</v>
      </c>
      <c r="D330" s="13">
        <f t="shared" si="124"/>
        <v>1.4190687361419069E-2</v>
      </c>
      <c r="E330" s="13">
        <f t="shared" si="124"/>
        <v>1.751959428307976E-2</v>
      </c>
      <c r="F330" s="13">
        <f t="shared" si="124"/>
        <v>2.6351658337119492E-2</v>
      </c>
      <c r="G330" s="13">
        <f t="shared" si="124"/>
        <v>2.7505827505827505E-2</v>
      </c>
      <c r="H330" s="13">
        <f t="shared" si="124"/>
        <v>1.6764839148164928E-2</v>
      </c>
      <c r="I330" s="13">
        <f t="shared" si="124"/>
        <v>2.3251042877658482E-3</v>
      </c>
      <c r="J330" s="13">
        <f t="shared" si="124"/>
        <v>2.8732925105982099E-3</v>
      </c>
      <c r="K330" s="13">
        <f t="shared" si="124"/>
        <v>3.8511518015357355E-3</v>
      </c>
      <c r="L330" s="13">
        <f t="shared" si="124"/>
        <v>4.5668975208270597E-3</v>
      </c>
      <c r="M330" s="13">
        <f t="shared" si="124"/>
        <v>2.6175472612699952E-3</v>
      </c>
      <c r="N330" s="13">
        <f t="shared" si="124"/>
        <v>1.2126411768617765E-2</v>
      </c>
      <c r="O330" s="13">
        <f t="shared" si="124"/>
        <v>1.0127390744354836E-2</v>
      </c>
      <c r="P330" s="13">
        <f t="shared" si="124"/>
        <v>1.2869472428495661E-2</v>
      </c>
      <c r="Q330" s="13">
        <f t="shared" si="124"/>
        <v>1.4443537438270064E-2</v>
      </c>
      <c r="R330" s="13">
        <f t="shared" si="124"/>
        <v>7.4564969841759568E-3</v>
      </c>
    </row>
    <row r="331" spans="1:18" x14ac:dyDescent="0.3">
      <c r="C331" s="2" t="s">
        <v>102</v>
      </c>
      <c r="D331" s="13">
        <f t="shared" si="124"/>
        <v>1.1727912431587178E-2</v>
      </c>
      <c r="E331" s="13">
        <f t="shared" si="124"/>
        <v>9.9543757776856083E-3</v>
      </c>
      <c r="F331" s="13">
        <f t="shared" si="124"/>
        <v>2.1848739495798318E-2</v>
      </c>
      <c r="G331" s="13">
        <f t="shared" si="124"/>
        <v>3.8602194229987813E-2</v>
      </c>
      <c r="H331" s="13">
        <f t="shared" si="124"/>
        <v>3.5530990919857876E-2</v>
      </c>
      <c r="I331" s="13">
        <f t="shared" si="124"/>
        <v>1.4040805006153686E-3</v>
      </c>
      <c r="J331" s="13">
        <f t="shared" si="124"/>
        <v>1.3930071043362321E-3</v>
      </c>
      <c r="K331" s="13">
        <f t="shared" si="124"/>
        <v>3.3865126749535088E-3</v>
      </c>
      <c r="L331" s="13">
        <f t="shared" si="124"/>
        <v>6.4877044403869313E-3</v>
      </c>
      <c r="M331" s="13">
        <f t="shared" si="124"/>
        <v>5.6424279771991985E-3</v>
      </c>
      <c r="N331" s="13">
        <f t="shared" si="124"/>
        <v>7.894604113571629E-3</v>
      </c>
      <c r="O331" s="13">
        <f t="shared" si="124"/>
        <v>7.103056936246438E-3</v>
      </c>
      <c r="P331" s="13">
        <f t="shared" si="124"/>
        <v>1.125834665617754E-2</v>
      </c>
      <c r="Q331" s="13">
        <f t="shared" si="124"/>
        <v>2.0477555349534542E-2</v>
      </c>
      <c r="R331" s="13">
        <f t="shared" si="124"/>
        <v>1.8218248519897982E-2</v>
      </c>
    </row>
    <row r="332" spans="1:18" x14ac:dyDescent="0.3">
      <c r="C332" s="2" t="s">
        <v>59</v>
      </c>
      <c r="D332" s="13"/>
      <c r="E332" s="13"/>
      <c r="F332" s="13"/>
      <c r="G332" s="13"/>
      <c r="H332" s="13">
        <f t="shared" si="124"/>
        <v>1.5625E-2</v>
      </c>
      <c r="I332" s="13"/>
      <c r="J332" s="13"/>
      <c r="K332" s="13"/>
      <c r="L332" s="13"/>
      <c r="M332" s="13">
        <f t="shared" si="124"/>
        <v>3.7418147801683817E-3</v>
      </c>
      <c r="N332" s="13"/>
      <c r="O332" s="13"/>
      <c r="P332" s="13"/>
      <c r="Q332" s="13"/>
      <c r="R332" s="13">
        <f t="shared" si="124"/>
        <v>7.1100778400196834E-3</v>
      </c>
    </row>
    <row r="333" spans="1:18" x14ac:dyDescent="0.3">
      <c r="C333" s="2" t="s">
        <v>60</v>
      </c>
      <c r="D333" s="13">
        <f t="shared" ref="D333:G339" si="125">D314/D238</f>
        <v>9.1470951792336219E-2</v>
      </c>
      <c r="E333" s="13">
        <f t="shared" si="125"/>
        <v>9.0909090909090912E-2</v>
      </c>
      <c r="F333" s="13">
        <f t="shared" si="125"/>
        <v>9.0752441125789771E-2</v>
      </c>
      <c r="G333" s="13">
        <f t="shared" si="125"/>
        <v>7.515151515151515E-2</v>
      </c>
      <c r="H333" s="13">
        <f t="shared" si="124"/>
        <v>4.972710733778047E-2</v>
      </c>
      <c r="I333" s="13">
        <f t="shared" si="124"/>
        <v>1.4263530223730373E-2</v>
      </c>
      <c r="J333" s="13">
        <f t="shared" si="124"/>
        <v>1.8089296295005403E-2</v>
      </c>
      <c r="K333" s="13">
        <f t="shared" si="124"/>
        <v>1.639103486766736E-2</v>
      </c>
      <c r="L333" s="13">
        <f t="shared" si="124"/>
        <v>9.958685330209039E-3</v>
      </c>
      <c r="M333" s="13">
        <f t="shared" si="124"/>
        <v>6.220214148666213E-3</v>
      </c>
      <c r="N333" s="13">
        <f t="shared" si="124"/>
        <v>5.5995934998566407E-2</v>
      </c>
      <c r="O333" s="13">
        <f t="shared" si="124"/>
        <v>5.4445237467884683E-2</v>
      </c>
      <c r="P333" s="13">
        <f t="shared" si="124"/>
        <v>4.6694453279797966E-2</v>
      </c>
      <c r="Q333" s="13">
        <f t="shared" si="124"/>
        <v>3.4776930317179877E-2</v>
      </c>
      <c r="R333" s="13">
        <f t="shared" si="124"/>
        <v>2.3628730906510215E-2</v>
      </c>
    </row>
    <row r="334" spans="1:18" x14ac:dyDescent="0.3">
      <c r="C334" s="2" t="s">
        <v>61</v>
      </c>
      <c r="D334" s="13">
        <f t="shared" si="125"/>
        <v>1.8796992481203006E-3</v>
      </c>
      <c r="E334" s="13">
        <f t="shared" si="125"/>
        <v>7.0546737213403876E-3</v>
      </c>
      <c r="F334" s="13">
        <f t="shared" si="125"/>
        <v>8.9126559714795012E-3</v>
      </c>
      <c r="G334" s="13">
        <f t="shared" si="125"/>
        <v>3.1936127744510975E-2</v>
      </c>
      <c r="H334" s="13">
        <f t="shared" si="124"/>
        <v>2.8692879914984058E-2</v>
      </c>
      <c r="I334" s="13">
        <f t="shared" si="124"/>
        <v>4.1885791408758787E-4</v>
      </c>
      <c r="J334" s="13">
        <f t="shared" si="124"/>
        <v>2.1980809062856661E-3</v>
      </c>
      <c r="K334" s="13">
        <f t="shared" si="124"/>
        <v>1.926605504587156E-3</v>
      </c>
      <c r="L334" s="13">
        <f t="shared" si="124"/>
        <v>6.5473810475809675E-3</v>
      </c>
      <c r="M334" s="13">
        <f t="shared" si="124"/>
        <v>6.1927560366361366E-3</v>
      </c>
      <c r="N334" s="13">
        <f t="shared" si="124"/>
        <v>1.5966747826662096E-3</v>
      </c>
      <c r="O334" s="13">
        <f t="shared" si="124"/>
        <v>6.5266122506904521E-3</v>
      </c>
      <c r="P334" s="13">
        <f t="shared" si="124"/>
        <v>4.1748551330168656E-3</v>
      </c>
      <c r="Q334" s="13">
        <f t="shared" si="124"/>
        <v>1.4113241764458251E-2</v>
      </c>
      <c r="R334" s="13">
        <f t="shared" si="124"/>
        <v>1.2365420607159438E-2</v>
      </c>
    </row>
    <row r="335" spans="1:18" x14ac:dyDescent="0.3">
      <c r="C335" s="2" t="s">
        <v>63</v>
      </c>
      <c r="D335" s="13">
        <f t="shared" si="125"/>
        <v>2.0863943579194827E-2</v>
      </c>
      <c r="E335" s="13">
        <f t="shared" si="125"/>
        <v>2.2648083623693381E-2</v>
      </c>
      <c r="F335" s="13">
        <f t="shared" si="125"/>
        <v>2.7289921642799243E-2</v>
      </c>
      <c r="G335" s="13">
        <f t="shared" si="125"/>
        <v>4.5709230315541138E-2</v>
      </c>
      <c r="H335" s="13">
        <f t="shared" si="124"/>
        <v>4.7858197932053176E-2</v>
      </c>
      <c r="I335" s="13">
        <f t="shared" si="124"/>
        <v>2.0636409553358827E-3</v>
      </c>
      <c r="J335" s="13">
        <f t="shared" si="124"/>
        <v>2.5352816285749971E-3</v>
      </c>
      <c r="K335" s="13">
        <f t="shared" si="124"/>
        <v>4.1597934447392959E-3</v>
      </c>
      <c r="L335" s="13">
        <f t="shared" si="124"/>
        <v>8.1712919795887233E-3</v>
      </c>
      <c r="M335" s="13">
        <f t="shared" si="124"/>
        <v>8.5181749177700942E-3</v>
      </c>
      <c r="N335" s="13">
        <f t="shared" si="124"/>
        <v>2.7601097507475154E-2</v>
      </c>
      <c r="O335" s="13">
        <f t="shared" si="124"/>
        <v>2.6276347632029479E-2</v>
      </c>
      <c r="P335" s="13">
        <f t="shared" si="124"/>
        <v>2.4169458914333433E-2</v>
      </c>
      <c r="Q335" s="13">
        <f t="shared" si="124"/>
        <v>3.2785748497418873E-2</v>
      </c>
      <c r="R335" s="13">
        <f t="shared" si="124"/>
        <v>3.14219138787094E-2</v>
      </c>
    </row>
    <row r="336" spans="1:18" x14ac:dyDescent="0.3">
      <c r="C336" s="2" t="s">
        <v>64</v>
      </c>
      <c r="D336" s="13">
        <f t="shared" si="125"/>
        <v>1.2360939431396785E-3</v>
      </c>
      <c r="E336" s="13">
        <f t="shared" si="125"/>
        <v>5.3191489361702126E-3</v>
      </c>
      <c r="F336" s="13">
        <f t="shared" si="125"/>
        <v>2.1144278606965175E-2</v>
      </c>
      <c r="G336" s="13">
        <f t="shared" si="125"/>
        <v>1.7489711934156379E-2</v>
      </c>
      <c r="H336" s="13">
        <f t="shared" si="124"/>
        <v>1.9462465245597776E-2</v>
      </c>
      <c r="I336" s="13">
        <f t="shared" si="124"/>
        <v>2.2280398819138862E-4</v>
      </c>
      <c r="J336" s="13">
        <f t="shared" si="124"/>
        <v>2.7111291853056796E-4</v>
      </c>
      <c r="K336" s="13">
        <f t="shared" si="124"/>
        <v>1.9432805003947288E-3</v>
      </c>
      <c r="L336" s="13">
        <f t="shared" si="124"/>
        <v>1.683096898292859E-3</v>
      </c>
      <c r="M336" s="13">
        <f t="shared" si="124"/>
        <v>1.5059484965614176E-3</v>
      </c>
      <c r="N336" s="13">
        <f t="shared" si="124"/>
        <v>9.9523655962435601E-4</v>
      </c>
      <c r="O336" s="13">
        <f t="shared" si="124"/>
        <v>4.9012548226470797E-3</v>
      </c>
      <c r="P336" s="13">
        <f t="shared" si="124"/>
        <v>1.1754141698590315E-2</v>
      </c>
      <c r="Q336" s="13">
        <f t="shared" si="124"/>
        <v>8.1694354245728171E-3</v>
      </c>
      <c r="R336" s="13">
        <f t="shared" si="124"/>
        <v>1.0023512380934928E-2</v>
      </c>
    </row>
    <row r="337" spans="1:34" x14ac:dyDescent="0.3">
      <c r="C337" s="2" t="s">
        <v>65</v>
      </c>
      <c r="D337" s="13">
        <f t="shared" si="125"/>
        <v>2.9602527856311324E-2</v>
      </c>
      <c r="E337" s="13">
        <f t="shared" si="125"/>
        <v>3.4983382893125768E-2</v>
      </c>
      <c r="F337" s="13">
        <f t="shared" si="125"/>
        <v>4.2722305017386983E-2</v>
      </c>
      <c r="G337" s="13">
        <f t="shared" si="125"/>
        <v>4.6927374301675977E-2</v>
      </c>
      <c r="H337" s="13">
        <f t="shared" si="124"/>
        <v>6.0515699000175407E-2</v>
      </c>
      <c r="I337" s="13">
        <f t="shared" si="124"/>
        <v>4.5661686764452737E-3</v>
      </c>
      <c r="J337" s="13">
        <f t="shared" si="124"/>
        <v>5.9348018284080435E-3</v>
      </c>
      <c r="K337" s="13">
        <f t="shared" si="124"/>
        <v>6.8515888677818555E-3</v>
      </c>
      <c r="L337" s="13">
        <f t="shared" si="124"/>
        <v>8.8009111531546797E-3</v>
      </c>
      <c r="M337" s="13">
        <f t="shared" si="124"/>
        <v>1.0543657331136738E-2</v>
      </c>
      <c r="N337" s="13">
        <f t="shared" si="124"/>
        <v>2.2388625171606683E-2</v>
      </c>
      <c r="O337" s="13">
        <f t="shared" si="124"/>
        <v>2.2861123839468225E-2</v>
      </c>
      <c r="P337" s="13">
        <f t="shared" si="124"/>
        <v>2.8971199390817267E-2</v>
      </c>
      <c r="Q337" s="13">
        <f t="shared" si="124"/>
        <v>3.0242029471697116E-2</v>
      </c>
      <c r="R337" s="13">
        <f t="shared" si="124"/>
        <v>3.325941016864551E-2</v>
      </c>
    </row>
    <row r="338" spans="1:34" x14ac:dyDescent="0.3">
      <c r="C338" s="2" t="s">
        <v>66</v>
      </c>
      <c r="D338" s="13">
        <f t="shared" si="125"/>
        <v>3.6703601108033244E-2</v>
      </c>
      <c r="E338" s="13">
        <f t="shared" si="125"/>
        <v>3.8206225106947926E-2</v>
      </c>
      <c r="F338" s="13">
        <f t="shared" si="125"/>
        <v>3.7690906543365557E-2</v>
      </c>
      <c r="G338" s="13">
        <f t="shared" si="125"/>
        <v>3.4283170080142478E-2</v>
      </c>
      <c r="H338" s="13">
        <f t="shared" si="124"/>
        <v>4.4296296296296299E-2</v>
      </c>
      <c r="I338" s="13">
        <f t="shared" si="124"/>
        <v>4.9428151212534332E-3</v>
      </c>
      <c r="J338" s="13">
        <f t="shared" si="124"/>
        <v>6.0353243986864293E-3</v>
      </c>
      <c r="K338" s="13">
        <f t="shared" si="124"/>
        <v>6.4739866885747382E-3</v>
      </c>
      <c r="L338" s="13">
        <f t="shared" si="124"/>
        <v>5.9212506201859342E-3</v>
      </c>
      <c r="M338" s="13">
        <f t="shared" si="124"/>
        <v>8.2451131492289678E-3</v>
      </c>
      <c r="N338" s="13">
        <f t="shared" si="124"/>
        <v>3.374702261570222E-2</v>
      </c>
      <c r="O338" s="13">
        <f t="shared" si="124"/>
        <v>3.1166874287379184E-2</v>
      </c>
      <c r="P338" s="13">
        <f t="shared" si="124"/>
        <v>3.0050349851623109E-2</v>
      </c>
      <c r="Q338" s="13">
        <f t="shared" si="124"/>
        <v>2.141425262799487E-2</v>
      </c>
      <c r="R338" s="13">
        <f t="shared" si="124"/>
        <v>2.64797544780099E-2</v>
      </c>
    </row>
    <row r="339" spans="1:34" x14ac:dyDescent="0.3">
      <c r="C339" s="2" t="s">
        <v>67</v>
      </c>
      <c r="D339" s="13">
        <f>D320/D244</f>
        <v>7.9025110782865587E-2</v>
      </c>
      <c r="E339" s="13">
        <f t="shared" si="125"/>
        <v>8.1818181818181818E-2</v>
      </c>
      <c r="F339" s="13">
        <f t="shared" si="125"/>
        <v>8.6482558139534885E-2</v>
      </c>
      <c r="G339" s="13">
        <f t="shared" si="125"/>
        <v>0.10818505338078292</v>
      </c>
      <c r="H339" s="13">
        <f t="shared" si="124"/>
        <v>0.11220472440944881</v>
      </c>
      <c r="I339" s="13">
        <f t="shared" si="124"/>
        <v>1.0330035892497593E-2</v>
      </c>
      <c r="J339" s="13">
        <f t="shared" si="124"/>
        <v>1.0612413935911374E-2</v>
      </c>
      <c r="K339" s="13">
        <f t="shared" si="124"/>
        <v>1.092896174863388E-2</v>
      </c>
      <c r="L339" s="13">
        <f t="shared" si="124"/>
        <v>1.89754192510912E-2</v>
      </c>
      <c r="M339" s="13">
        <f t="shared" si="124"/>
        <v>2.0732170755394165E-2</v>
      </c>
      <c r="N339" s="13">
        <f t="shared" si="124"/>
        <v>6.6374258912467538E-2</v>
      </c>
      <c r="O339" s="13">
        <f t="shared" si="124"/>
        <v>6.8456717539670031E-2</v>
      </c>
      <c r="P339" s="13">
        <f t="shared" si="124"/>
        <v>7.2526966858911246E-2</v>
      </c>
      <c r="Q339" s="13">
        <f t="shared" si="124"/>
        <v>8.9890582364522117E-2</v>
      </c>
      <c r="R339" s="13">
        <f t="shared" si="124"/>
        <v>7.6985734568002298E-2</v>
      </c>
    </row>
    <row r="340" spans="1:34" x14ac:dyDescent="0.3">
      <c r="C340" s="2" t="s">
        <v>68</v>
      </c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1:34" x14ac:dyDescent="0.3">
      <c r="C341" s="2" t="s">
        <v>69</v>
      </c>
      <c r="D341" s="13">
        <f>D322/D246</f>
        <v>3.561887800534283E-2</v>
      </c>
      <c r="E341" s="13">
        <f t="shared" ref="E341:R341" si="126">E322/E246</f>
        <v>2.8383627128772036E-2</v>
      </c>
      <c r="F341" s="13">
        <f t="shared" si="126"/>
        <v>2.8795811518324606E-2</v>
      </c>
      <c r="G341" s="13">
        <f t="shared" si="126"/>
        <v>3.6668738346799255E-2</v>
      </c>
      <c r="H341" s="13">
        <f t="shared" si="126"/>
        <v>2.9162746942615239E-2</v>
      </c>
      <c r="I341" s="13">
        <f t="shared" si="126"/>
        <v>7.3635321438019928E-3</v>
      </c>
      <c r="J341" s="13">
        <f t="shared" si="126"/>
        <v>6.1142293321255845E-3</v>
      </c>
      <c r="K341" s="13">
        <f t="shared" si="126"/>
        <v>5.502611158646328E-3</v>
      </c>
      <c r="L341" s="13">
        <f t="shared" si="126"/>
        <v>6.9714249906003261E-3</v>
      </c>
      <c r="M341" s="13">
        <f t="shared" si="126"/>
        <v>5.8452226545611758E-3</v>
      </c>
      <c r="N341" s="13">
        <f t="shared" si="126"/>
        <v>2.4394651141101467E-2</v>
      </c>
      <c r="O341" s="13">
        <f t="shared" si="126"/>
        <v>2.0655843422620848E-2</v>
      </c>
      <c r="P341" s="13">
        <f t="shared" si="126"/>
        <v>1.4735565496347356E-2</v>
      </c>
      <c r="Q341" s="13">
        <f t="shared" si="126"/>
        <v>1.7754794386526419E-2</v>
      </c>
      <c r="R341" s="13">
        <f t="shared" si="126"/>
        <v>1.4334834755012129E-2</v>
      </c>
    </row>
    <row r="342" spans="1:34" x14ac:dyDescent="0.3">
      <c r="C342" s="2" t="s">
        <v>70</v>
      </c>
      <c r="D342" s="13">
        <f t="shared" ref="D342:R343" si="127">D323/D247</f>
        <v>9.6946194861851677E-4</v>
      </c>
      <c r="E342" s="13">
        <f t="shared" si="127"/>
        <v>1.4756517461878996E-3</v>
      </c>
      <c r="F342" s="13">
        <f t="shared" si="127"/>
        <v>4.0261701056869652E-3</v>
      </c>
      <c r="G342" s="13">
        <f t="shared" si="127"/>
        <v>6.2079668908432487E-3</v>
      </c>
      <c r="H342" s="13">
        <f t="shared" si="127"/>
        <v>1.6901408450704226E-3</v>
      </c>
      <c r="I342" s="13">
        <f t="shared" si="127"/>
        <v>1.6376439761995741E-4</v>
      </c>
      <c r="J342" s="13">
        <f t="shared" si="127"/>
        <v>2.5819037236789259E-4</v>
      </c>
      <c r="K342" s="13">
        <f t="shared" si="127"/>
        <v>7.6049911275103516E-4</v>
      </c>
      <c r="L342" s="13">
        <f t="shared" si="127"/>
        <v>8.5081414111779375E-4</v>
      </c>
      <c r="M342" s="13">
        <f t="shared" si="127"/>
        <v>2.6319637373885073E-4</v>
      </c>
      <c r="N342" s="13">
        <f t="shared" si="127"/>
        <v>6.3594780204688939E-4</v>
      </c>
      <c r="O342" s="13">
        <f t="shared" si="127"/>
        <v>9.8527820014557353E-4</v>
      </c>
      <c r="P342" s="13">
        <f t="shared" si="127"/>
        <v>2.4883379351783299E-3</v>
      </c>
      <c r="Q342" s="13">
        <f t="shared" si="127"/>
        <v>3.4956750383353503E-3</v>
      </c>
      <c r="R342" s="13">
        <f t="shared" si="127"/>
        <v>7.4761464609254087E-4</v>
      </c>
    </row>
    <row r="343" spans="1:34" x14ac:dyDescent="0.3">
      <c r="C343" s="2" t="s">
        <v>71</v>
      </c>
      <c r="D343" s="13">
        <f t="shared" si="127"/>
        <v>1.0666666666666666E-2</v>
      </c>
      <c r="E343" s="13">
        <f t="shared" si="127"/>
        <v>1.8720748829953199E-2</v>
      </c>
      <c r="F343" s="13">
        <f t="shared" si="127"/>
        <v>1.8209408194233688E-2</v>
      </c>
      <c r="G343" s="13">
        <f t="shared" si="127"/>
        <v>2.2222222222222223E-2</v>
      </c>
      <c r="H343" s="13">
        <f t="shared" si="127"/>
        <v>2.3129251700680271E-2</v>
      </c>
      <c r="I343" s="13">
        <f t="shared" si="127"/>
        <v>6.5798131333070142E-4</v>
      </c>
      <c r="J343" s="13">
        <f t="shared" si="127"/>
        <v>1.314540276053458E-3</v>
      </c>
      <c r="K343" s="13">
        <f t="shared" si="127"/>
        <v>8.3617866350776948E-4</v>
      </c>
      <c r="L343" s="13">
        <f t="shared" si="127"/>
        <v>1.5600624024960999E-3</v>
      </c>
      <c r="M343" s="13">
        <f t="shared" si="127"/>
        <v>2.187902187902188E-3</v>
      </c>
      <c r="N343" s="13">
        <f t="shared" si="127"/>
        <v>9.6938226109429398E-3</v>
      </c>
      <c r="O343" s="13">
        <f t="shared" si="127"/>
        <v>1.1140097026025732E-2</v>
      </c>
      <c r="P343" s="13">
        <f t="shared" si="127"/>
        <v>1.1818548901707016E-2</v>
      </c>
      <c r="Q343" s="13">
        <f t="shared" si="127"/>
        <v>1.2923771778015356E-2</v>
      </c>
      <c r="R343" s="13">
        <f t="shared" si="127"/>
        <v>1.1425013410209666E-2</v>
      </c>
    </row>
    <row r="345" spans="1:34" x14ac:dyDescent="0.3">
      <c r="A345" s="2" t="s">
        <v>77</v>
      </c>
      <c r="H345" s="20"/>
    </row>
    <row r="346" spans="1:34" x14ac:dyDescent="0.3">
      <c r="C346" s="2" t="s">
        <v>78</v>
      </c>
      <c r="D346" s="2" t="s">
        <v>79</v>
      </c>
      <c r="I346" s="2" t="s">
        <v>80</v>
      </c>
      <c r="N346" s="2" t="s">
        <v>81</v>
      </c>
      <c r="S346" s="2" t="s">
        <v>82</v>
      </c>
      <c r="Y346" s="2" t="s">
        <v>83</v>
      </c>
      <c r="AD346" s="2" t="s">
        <v>84</v>
      </c>
    </row>
    <row r="347" spans="1:34" x14ac:dyDescent="0.3">
      <c r="D347" s="2" t="s">
        <v>85</v>
      </c>
      <c r="E347" s="2" t="s">
        <v>86</v>
      </c>
      <c r="F347" s="2" t="s">
        <v>87</v>
      </c>
      <c r="G347" s="2" t="s">
        <v>88</v>
      </c>
      <c r="H347" s="2" t="s">
        <v>89</v>
      </c>
      <c r="I347" s="2" t="s">
        <v>85</v>
      </c>
      <c r="J347" s="2" t="s">
        <v>86</v>
      </c>
      <c r="K347" s="2" t="s">
        <v>87</v>
      </c>
      <c r="L347" s="2" t="s">
        <v>88</v>
      </c>
      <c r="M347" s="2" t="s">
        <v>90</v>
      </c>
      <c r="N347" s="2" t="s">
        <v>85</v>
      </c>
      <c r="O347" s="2" t="s">
        <v>86</v>
      </c>
      <c r="P347" s="2" t="s">
        <v>87</v>
      </c>
      <c r="Q347" s="2" t="s">
        <v>88</v>
      </c>
      <c r="R347" s="2" t="s">
        <v>90</v>
      </c>
      <c r="S347" s="2" t="s">
        <v>85</v>
      </c>
      <c r="T347" s="2" t="s">
        <v>86</v>
      </c>
      <c r="U347" s="2" t="s">
        <v>87</v>
      </c>
      <c r="V347" s="2" t="s">
        <v>88</v>
      </c>
      <c r="W347" s="2" t="s">
        <v>89</v>
      </c>
      <c r="X347" s="2" t="s">
        <v>90</v>
      </c>
      <c r="Y347" s="2" t="s">
        <v>85</v>
      </c>
      <c r="Z347" s="2" t="s">
        <v>86</v>
      </c>
      <c r="AA347" s="2" t="s">
        <v>87</v>
      </c>
      <c r="AB347" s="2" t="s">
        <v>88</v>
      </c>
      <c r="AC347" s="2" t="s">
        <v>90</v>
      </c>
      <c r="AD347" s="2" t="s">
        <v>85</v>
      </c>
      <c r="AE347" s="2" t="s">
        <v>86</v>
      </c>
      <c r="AF347" s="2" t="s">
        <v>87</v>
      </c>
      <c r="AG347" s="2" t="s">
        <v>88</v>
      </c>
      <c r="AH347" s="2" t="s">
        <v>90</v>
      </c>
    </row>
    <row r="348" spans="1:34" s="6" customFormat="1" x14ac:dyDescent="0.3">
      <c r="C348" s="6" t="s">
        <v>91</v>
      </c>
      <c r="D348" s="6">
        <v>51218000</v>
      </c>
      <c r="E348" s="6">
        <v>51362000</v>
      </c>
      <c r="F348" s="6">
        <v>51607000</v>
      </c>
      <c r="G348" s="6">
        <v>51709000</v>
      </c>
      <c r="H348" s="6">
        <v>51781000</v>
      </c>
      <c r="I348" s="6">
        <v>1862532</v>
      </c>
      <c r="J348" s="6">
        <v>2014043</v>
      </c>
      <c r="K348" s="6">
        <v>2170526</v>
      </c>
      <c r="L348" s="6">
        <v>2335148</v>
      </c>
      <c r="M348" s="15">
        <f>L348/I348</f>
        <v>1.2537491973292272</v>
      </c>
      <c r="N348" s="6">
        <v>274197</v>
      </c>
      <c r="O348" s="6">
        <v>302117</v>
      </c>
      <c r="P348" s="6">
        <v>309541</v>
      </c>
      <c r="Q348" s="6">
        <v>318857</v>
      </c>
      <c r="R348" s="15">
        <f>Q348/N348</f>
        <v>1.162875596742488</v>
      </c>
      <c r="S348" s="6">
        <f>D35/D348*1000000</f>
        <v>1885.020891092975</v>
      </c>
      <c r="T348" s="6">
        <f>E35/E348*1000000</f>
        <v>1833.6902768583777</v>
      </c>
      <c r="U348" s="6">
        <f>F35/F348*1000000</f>
        <v>1870.3858003759178</v>
      </c>
      <c r="V348" s="6">
        <f>G35/G348*1000000</f>
        <v>1844.8819354464406</v>
      </c>
      <c r="W348" s="6">
        <f>H35/H348*1000000</f>
        <v>1837.9907688148164</v>
      </c>
      <c r="X348" s="15">
        <f>V348/S348</f>
        <v>0.9787063603187649</v>
      </c>
      <c r="Y348" s="6">
        <f>D35/I348*1000</f>
        <v>51.836424823841952</v>
      </c>
      <c r="Z348" s="6">
        <v>46.677255649457337</v>
      </c>
      <c r="AA348" s="6">
        <v>44.22983184721123</v>
      </c>
      <c r="AB348" s="6">
        <v>40.554174724685545</v>
      </c>
      <c r="AC348" s="15">
        <f>AB348/Y348</f>
        <v>0.78234899228684496</v>
      </c>
      <c r="AD348" s="6">
        <f>D35/N348*1000</f>
        <v>352.10815581497974</v>
      </c>
      <c r="AE348" s="6">
        <f>E35/O348*1000</f>
        <v>311.74015364908297</v>
      </c>
      <c r="AF348" s="6">
        <f>F35/P348*1000</f>
        <v>311.83268129262359</v>
      </c>
      <c r="AG348" s="6">
        <f>G35/Q348*1000</f>
        <v>299.18427382807965</v>
      </c>
      <c r="AH348" s="15">
        <f>AG348/AD348</f>
        <v>0.84969424560926754</v>
      </c>
    </row>
    <row r="349" spans="1:34" s="6" customFormat="1" x14ac:dyDescent="0.3">
      <c r="C349" s="6" t="s">
        <v>92</v>
      </c>
      <c r="D349" s="6">
        <v>25350000</v>
      </c>
      <c r="E349" s="6">
        <v>25476000</v>
      </c>
      <c r="F349" s="6">
        <v>25675000</v>
      </c>
      <c r="G349" s="6">
        <v>25844000</v>
      </c>
      <c r="H349" s="6">
        <v>25958000</v>
      </c>
      <c r="I349" s="6">
        <f>SUM(I350:I352)</f>
        <v>902620</v>
      </c>
      <c r="J349" s="6">
        <f t="shared" ref="J349:L349" si="128">SUM(J350:J352)</f>
        <v>977831</v>
      </c>
      <c r="K349" s="6">
        <f t="shared" si="128"/>
        <v>1056042</v>
      </c>
      <c r="L349" s="6">
        <f t="shared" si="128"/>
        <v>1139734</v>
      </c>
      <c r="M349" s="15">
        <f>L349/I349</f>
        <v>1.2626952648955263</v>
      </c>
      <c r="N349" s="6">
        <f>SUM(N350:N352)</f>
        <v>206908</v>
      </c>
      <c r="O349" s="6">
        <f t="shared" ref="O349:Q349" si="129">SUM(O350:O352)</f>
        <v>230782</v>
      </c>
      <c r="P349" s="6">
        <f t="shared" si="129"/>
        <v>239329</v>
      </c>
      <c r="Q349" s="6">
        <f t="shared" si="129"/>
        <v>247410</v>
      </c>
      <c r="R349" s="15">
        <f>Q349/N349</f>
        <v>1.1957488352311172</v>
      </c>
      <c r="S349" s="6">
        <f>D231/D349*1000000</f>
        <v>2496.8441814595658</v>
      </c>
      <c r="T349" s="6">
        <f t="shared" ref="T349:W364" si="130">E231/E349*1000000</f>
        <v>2401.6721620348567</v>
      </c>
      <c r="U349" s="6">
        <f t="shared" si="130"/>
        <v>2450.3992210321326</v>
      </c>
      <c r="V349" s="6">
        <f t="shared" si="130"/>
        <v>2421.1422380436466</v>
      </c>
      <c r="W349" s="6">
        <f t="shared" si="130"/>
        <v>2416.7886586023574</v>
      </c>
      <c r="X349" s="15">
        <f t="shared" ref="X349:X366" si="131">V349/S349</f>
        <v>0.9696809500656679</v>
      </c>
      <c r="Y349" s="6">
        <f>D231/I349*1000</f>
        <v>70.123640070018396</v>
      </c>
      <c r="Z349" s="6">
        <v>61.623123014099569</v>
      </c>
      <c r="AA349" s="6">
        <v>58.639713193225269</v>
      </c>
      <c r="AB349" s="6">
        <v>54.086304348207562</v>
      </c>
      <c r="AC349" s="15">
        <f>AB349/Y349</f>
        <v>0.77129915523784032</v>
      </c>
      <c r="AD349" s="6">
        <f>D231/N349*1000</f>
        <v>305.90890637384734</v>
      </c>
      <c r="AE349" s="6">
        <f t="shared" ref="AE349:AG364" si="132">E231/O349*1000</f>
        <v>265.1203300084062</v>
      </c>
      <c r="AF349" s="6">
        <f t="shared" si="132"/>
        <v>262.87662589991186</v>
      </c>
      <c r="AG349" s="6">
        <f t="shared" si="132"/>
        <v>252.90812820823731</v>
      </c>
      <c r="AH349" s="15">
        <f>AG349/AD349</f>
        <v>0.82674326552350041</v>
      </c>
    </row>
    <row r="350" spans="1:34" s="6" customFormat="1" x14ac:dyDescent="0.3">
      <c r="C350" s="2" t="s">
        <v>54</v>
      </c>
      <c r="D350" s="6">
        <v>12600000</v>
      </c>
      <c r="E350" s="6">
        <v>12786000</v>
      </c>
      <c r="F350" s="6">
        <v>13031000</v>
      </c>
      <c r="G350" s="6">
        <v>13238000</v>
      </c>
      <c r="H350" s="6">
        <v>13405000</v>
      </c>
      <c r="I350" s="6">
        <v>433498</v>
      </c>
      <c r="J350" s="6">
        <v>475164</v>
      </c>
      <c r="K350" s="6">
        <v>520006</v>
      </c>
      <c r="L350" s="6">
        <v>567114</v>
      </c>
      <c r="M350" s="15">
        <f t="shared" ref="M350:M366" si="133">L350/I350</f>
        <v>1.3082274889388186</v>
      </c>
      <c r="N350" s="6">
        <v>61869</v>
      </c>
      <c r="O350" s="6">
        <v>68634</v>
      </c>
      <c r="P350" s="6">
        <v>71818</v>
      </c>
      <c r="Q350" s="6">
        <v>75118</v>
      </c>
      <c r="R350" s="15">
        <f t="shared" ref="R350:R366" si="134">Q350/N350</f>
        <v>1.2141460181997445</v>
      </c>
      <c r="S350" s="6">
        <f>D232/D350*1000000</f>
        <v>1422.7777777777778</v>
      </c>
      <c r="T350" s="6">
        <f t="shared" si="130"/>
        <v>1366.7292351008916</v>
      </c>
      <c r="U350" s="6">
        <f t="shared" si="130"/>
        <v>1367.2012892333667</v>
      </c>
      <c r="V350" s="6">
        <f t="shared" si="130"/>
        <v>1365.6896812207283</v>
      </c>
      <c r="W350" s="6">
        <f t="shared" si="130"/>
        <v>1287.355464378963</v>
      </c>
      <c r="X350" s="15">
        <f t="shared" si="131"/>
        <v>0.95987560569984809</v>
      </c>
      <c r="Y350" s="6">
        <f t="shared" ref="Y350:Y365" si="135">D232/I350*1000</f>
        <v>41.354285371558809</v>
      </c>
      <c r="Z350" s="6">
        <v>36.690490020287726</v>
      </c>
      <c r="AA350" s="6">
        <v>34.188067060764681</v>
      </c>
      <c r="AB350" s="6">
        <v>31.822525982430342</v>
      </c>
      <c r="AC350" s="15">
        <f>AB350/Y350</f>
        <v>0.76950975446709369</v>
      </c>
      <c r="AD350" s="6">
        <f t="shared" ref="AD350:AG366" si="136">D232/N350*1000</f>
        <v>289.75739061565565</v>
      </c>
      <c r="AE350" s="6">
        <f t="shared" si="132"/>
        <v>254.61141708191275</v>
      </c>
      <c r="AF350" s="6">
        <f t="shared" si="132"/>
        <v>248.071514105099</v>
      </c>
      <c r="AG350" s="6">
        <f t="shared" si="132"/>
        <v>240.67467184962328</v>
      </c>
      <c r="AH350" s="15">
        <f t="shared" ref="AH350:AH366" si="137">AG350/AD350</f>
        <v>0.83060753459387193</v>
      </c>
    </row>
    <row r="351" spans="1:34" s="6" customFormat="1" x14ac:dyDescent="0.3">
      <c r="C351" s="2" t="s">
        <v>55</v>
      </c>
      <c r="D351" s="6">
        <v>9843000</v>
      </c>
      <c r="E351" s="6">
        <v>9766000</v>
      </c>
      <c r="F351" s="6">
        <v>9705000</v>
      </c>
      <c r="G351" s="6">
        <v>9662000</v>
      </c>
      <c r="H351" s="6">
        <v>9602000</v>
      </c>
      <c r="I351" s="6">
        <v>375132</v>
      </c>
      <c r="J351" s="6">
        <v>400161</v>
      </c>
      <c r="K351" s="6">
        <v>424802</v>
      </c>
      <c r="L351" s="6">
        <v>452533</v>
      </c>
      <c r="M351" s="15">
        <f t="shared" si="133"/>
        <v>1.206330038493117</v>
      </c>
      <c r="N351" s="6">
        <v>131258</v>
      </c>
      <c r="O351" s="6">
        <v>146972</v>
      </c>
      <c r="P351" s="6">
        <v>151690</v>
      </c>
      <c r="Q351" s="6">
        <v>155849</v>
      </c>
      <c r="R351" s="15">
        <f t="shared" si="134"/>
        <v>1.1873485806579409</v>
      </c>
      <c r="S351" s="6">
        <f t="shared" ref="S351:W366" si="138">D233/D351*1000000</f>
        <v>4264.9598699583466</v>
      </c>
      <c r="T351" s="6">
        <f t="shared" si="130"/>
        <v>4107.8230595945115</v>
      </c>
      <c r="U351" s="6">
        <f t="shared" si="130"/>
        <v>4269.7578567748587</v>
      </c>
      <c r="V351" s="6">
        <f t="shared" si="130"/>
        <v>4215.793831504865</v>
      </c>
      <c r="W351" s="6">
        <f t="shared" si="130"/>
        <v>4325.9737554676103</v>
      </c>
      <c r="X351" s="15">
        <f t="shared" si="131"/>
        <v>0.98847209822540205</v>
      </c>
      <c r="Y351" s="6">
        <f t="shared" si="135"/>
        <v>111.90727530575904</v>
      </c>
      <c r="Z351" s="6">
        <v>98.155492414303239</v>
      </c>
      <c r="AA351" s="6">
        <v>95.420925513533362</v>
      </c>
      <c r="AB351" s="6">
        <v>88.143848072958221</v>
      </c>
      <c r="AC351" s="15">
        <f t="shared" ref="AC351:AC366" si="139">AB351/Y351</f>
        <v>0.78765073881145697</v>
      </c>
      <c r="AD351" s="6">
        <f t="shared" si="136"/>
        <v>319.8281247619193</v>
      </c>
      <c r="AE351" s="6">
        <f t="shared" si="132"/>
        <v>272.95675366736521</v>
      </c>
      <c r="AF351" s="6">
        <f t="shared" si="132"/>
        <v>273.17555540905795</v>
      </c>
      <c r="AG351" s="6">
        <f t="shared" si="132"/>
        <v>261.36195933243073</v>
      </c>
      <c r="AH351" s="15">
        <f t="shared" si="137"/>
        <v>0.81719504664259623</v>
      </c>
    </row>
    <row r="352" spans="1:34" s="6" customFormat="1" x14ac:dyDescent="0.3">
      <c r="C352" s="2" t="s">
        <v>56</v>
      </c>
      <c r="D352" s="6">
        <v>2907000</v>
      </c>
      <c r="E352" s="6">
        <v>2924000</v>
      </c>
      <c r="F352" s="6">
        <v>2939000</v>
      </c>
      <c r="G352" s="6">
        <v>2944000</v>
      </c>
      <c r="H352" s="6">
        <v>2951000</v>
      </c>
      <c r="I352" s="6">
        <v>93990</v>
      </c>
      <c r="J352" s="6">
        <v>102506</v>
      </c>
      <c r="K352" s="6">
        <v>111234</v>
      </c>
      <c r="L352" s="6">
        <v>120087</v>
      </c>
      <c r="M352" s="15">
        <f t="shared" si="133"/>
        <v>1.2776571975742099</v>
      </c>
      <c r="N352" s="6">
        <v>13781</v>
      </c>
      <c r="O352" s="6">
        <v>15176</v>
      </c>
      <c r="P352" s="6">
        <v>15821</v>
      </c>
      <c r="Q352" s="6">
        <v>16443</v>
      </c>
      <c r="R352" s="15">
        <f t="shared" si="134"/>
        <v>1.1931645018503736</v>
      </c>
      <c r="S352" s="6">
        <f t="shared" si="138"/>
        <v>1165.4626762985895</v>
      </c>
      <c r="T352" s="6">
        <f t="shared" si="130"/>
        <v>1228.7961696306429</v>
      </c>
      <c r="U352" s="6">
        <f t="shared" si="130"/>
        <v>1245.3215379380742</v>
      </c>
      <c r="V352" s="6">
        <f t="shared" si="130"/>
        <v>1277.1739130434783</v>
      </c>
      <c r="W352" s="6">
        <f t="shared" si="130"/>
        <v>1335.1406302948153</v>
      </c>
      <c r="X352" s="15">
        <f t="shared" si="131"/>
        <v>1.0958514064986398</v>
      </c>
      <c r="Y352" s="6">
        <f t="shared" si="135"/>
        <v>36.04638791360783</v>
      </c>
      <c r="Z352" s="6">
        <v>34.583341462938755</v>
      </c>
      <c r="AA352" s="6">
        <v>32.481075930021397</v>
      </c>
      <c r="AB352" s="6">
        <v>30.885941026089419</v>
      </c>
      <c r="AC352" s="15">
        <f t="shared" si="139"/>
        <v>0.85683872403841344</v>
      </c>
      <c r="AD352" s="6">
        <f t="shared" si="136"/>
        <v>245.84572962774834</v>
      </c>
      <c r="AE352" s="6">
        <f t="shared" si="132"/>
        <v>236.75540326831839</v>
      </c>
      <c r="AF352" s="6">
        <f t="shared" si="132"/>
        <v>231.33809493710891</v>
      </c>
      <c r="AG352" s="6">
        <f t="shared" si="132"/>
        <v>228.66873441586085</v>
      </c>
      <c r="AH352" s="15">
        <f t="shared" si="137"/>
        <v>0.93013100029072571</v>
      </c>
    </row>
    <row r="353" spans="1:34" s="6" customFormat="1" x14ac:dyDescent="0.3">
      <c r="C353" s="2" t="s">
        <v>58</v>
      </c>
      <c r="D353" s="6">
        <v>1521000</v>
      </c>
      <c r="E353" s="6">
        <v>1521000</v>
      </c>
      <c r="F353" s="6">
        <v>1521000</v>
      </c>
      <c r="G353" s="6">
        <v>1517000</v>
      </c>
      <c r="H353" s="6">
        <v>1515000</v>
      </c>
      <c r="I353" s="6">
        <v>55328</v>
      </c>
      <c r="J353" s="6">
        <v>60031</v>
      </c>
      <c r="K353" s="6">
        <v>64915</v>
      </c>
      <c r="L353" s="6">
        <v>69989</v>
      </c>
      <c r="M353" s="15">
        <f t="shared" si="133"/>
        <v>1.2649833718912666</v>
      </c>
      <c r="N353" s="6">
        <v>8190</v>
      </c>
      <c r="O353" s="6">
        <v>8606</v>
      </c>
      <c r="P353" s="6">
        <v>8986</v>
      </c>
      <c r="Q353" s="6">
        <v>9362</v>
      </c>
      <c r="R353" s="15">
        <f t="shared" si="134"/>
        <v>1.143101343101343</v>
      </c>
      <c r="S353" s="6">
        <f t="shared" si="138"/>
        <v>1482.5772518080209</v>
      </c>
      <c r="T353" s="6">
        <f t="shared" si="130"/>
        <v>1426.0355029585799</v>
      </c>
      <c r="U353" s="6">
        <f t="shared" si="130"/>
        <v>1447.0742932281396</v>
      </c>
      <c r="V353" s="6">
        <f t="shared" si="130"/>
        <v>1413.9749505603163</v>
      </c>
      <c r="W353" s="6">
        <f t="shared" si="130"/>
        <v>1456.7656765676568</v>
      </c>
      <c r="X353" s="15">
        <f t="shared" si="131"/>
        <v>0.95372767175265682</v>
      </c>
      <c r="Y353" s="6">
        <f t="shared" si="135"/>
        <v>40.756940427993058</v>
      </c>
      <c r="Z353" s="6">
        <v>36.131332145058387</v>
      </c>
      <c r="AA353" s="6">
        <v>33.905876915967035</v>
      </c>
      <c r="AB353" s="6">
        <v>30.647673205789481</v>
      </c>
      <c r="AC353" s="15">
        <f t="shared" si="139"/>
        <v>0.75196206790683839</v>
      </c>
      <c r="AD353" s="6">
        <f t="shared" si="136"/>
        <v>275.33577533577534</v>
      </c>
      <c r="AE353" s="6">
        <f t="shared" si="132"/>
        <v>252.03346502440161</v>
      </c>
      <c r="AF353" s="6">
        <f t="shared" si="132"/>
        <v>244.93656799465836</v>
      </c>
      <c r="AG353" s="6">
        <f t="shared" si="132"/>
        <v>229.11770989104892</v>
      </c>
      <c r="AH353" s="15">
        <f t="shared" si="137"/>
        <v>0.83213926563533958</v>
      </c>
    </row>
    <row r="354" spans="1:34" s="6" customFormat="1" x14ac:dyDescent="0.3">
      <c r="C354" s="2" t="s">
        <v>102</v>
      </c>
      <c r="D354" s="6">
        <v>1536000</v>
      </c>
      <c r="E354" s="6">
        <v>1528000</v>
      </c>
      <c r="F354" s="6">
        <v>1518000</v>
      </c>
      <c r="G354" s="6">
        <v>1509000</v>
      </c>
      <c r="H354" s="6">
        <v>1500000</v>
      </c>
      <c r="I354" s="6">
        <v>53405</v>
      </c>
      <c r="J354" s="6">
        <v>57172</v>
      </c>
      <c r="K354" s="6">
        <v>60749</v>
      </c>
      <c r="L354" s="6">
        <v>64313</v>
      </c>
      <c r="M354" s="15">
        <f t="shared" si="133"/>
        <v>1.2042505383391069</v>
      </c>
      <c r="N354" s="6">
        <v>11382</v>
      </c>
      <c r="O354" s="6">
        <v>12471</v>
      </c>
      <c r="P354" s="6">
        <v>12456</v>
      </c>
      <c r="Q354" s="6">
        <v>12986</v>
      </c>
      <c r="R354" s="15">
        <f t="shared" si="134"/>
        <v>1.140924266385521</v>
      </c>
      <c r="S354" s="6">
        <f t="shared" si="138"/>
        <v>1665.3645833333333</v>
      </c>
      <c r="T354" s="6">
        <f t="shared" si="130"/>
        <v>1577.8795811518326</v>
      </c>
      <c r="U354" s="6">
        <f t="shared" si="130"/>
        <v>1567.8524374176548</v>
      </c>
      <c r="V354" s="6">
        <f t="shared" si="130"/>
        <v>1630.8813783962889</v>
      </c>
      <c r="W354" s="6">
        <f t="shared" si="130"/>
        <v>1688.6666666666667</v>
      </c>
      <c r="X354" s="15">
        <f t="shared" si="131"/>
        <v>0.97929390039745889</v>
      </c>
      <c r="Y354" s="6">
        <f t="shared" si="135"/>
        <v>47.898136878569417</v>
      </c>
      <c r="Z354" s="6">
        <v>42.170992793675225</v>
      </c>
      <c r="AA354" s="6">
        <v>39.177599631269651</v>
      </c>
      <c r="AB354" s="6">
        <v>38.265980439413497</v>
      </c>
      <c r="AC354" s="15">
        <f t="shared" si="139"/>
        <v>0.79890331718798979</v>
      </c>
      <c r="AD354" s="6">
        <f t="shared" si="136"/>
        <v>224.74081883675981</v>
      </c>
      <c r="AE354" s="6">
        <f t="shared" si="132"/>
        <v>193.32852217143773</v>
      </c>
      <c r="AF354" s="6">
        <f t="shared" si="132"/>
        <v>191.07257546563906</v>
      </c>
      <c r="AG354" s="6">
        <f t="shared" si="132"/>
        <v>189.51178191898967</v>
      </c>
      <c r="AH354" s="15">
        <f t="shared" si="137"/>
        <v>0.84324593502812362</v>
      </c>
    </row>
    <row r="355" spans="1:34" s="6" customFormat="1" x14ac:dyDescent="0.3">
      <c r="C355" s="2" t="s">
        <v>59</v>
      </c>
      <c r="D355" s="6">
        <v>234000</v>
      </c>
      <c r="E355" s="6">
        <v>266000</v>
      </c>
      <c r="F355" s="6">
        <v>304000</v>
      </c>
      <c r="G355" s="6">
        <v>331000</v>
      </c>
      <c r="H355" s="6">
        <v>349000</v>
      </c>
      <c r="I355" s="6">
        <v>7525</v>
      </c>
      <c r="J355" s="6">
        <v>8698</v>
      </c>
      <c r="K355" s="6">
        <v>10721</v>
      </c>
      <c r="L355" s="6">
        <v>12409</v>
      </c>
      <c r="M355" s="15">
        <f t="shared" si="133"/>
        <v>1.6490365448504984</v>
      </c>
      <c r="N355" s="6">
        <v>219</v>
      </c>
      <c r="O355" s="6">
        <v>316</v>
      </c>
      <c r="P355" s="6">
        <v>332</v>
      </c>
      <c r="Q355" s="6">
        <v>541</v>
      </c>
      <c r="R355" s="15">
        <f t="shared" si="134"/>
        <v>2.4703196347031962</v>
      </c>
      <c r="S355" s="6">
        <f t="shared" si="138"/>
        <v>0</v>
      </c>
      <c r="T355" s="6">
        <f t="shared" si="130"/>
        <v>0</v>
      </c>
      <c r="U355" s="6">
        <f t="shared" si="130"/>
        <v>0</v>
      </c>
      <c r="V355" s="6">
        <f t="shared" si="130"/>
        <v>0</v>
      </c>
      <c r="W355" s="6">
        <f t="shared" si="130"/>
        <v>183.3810888252149</v>
      </c>
      <c r="X355" s="15" t="e">
        <f t="shared" si="131"/>
        <v>#DIV/0!</v>
      </c>
      <c r="Y355" s="6">
        <f t="shared" si="135"/>
        <v>0</v>
      </c>
      <c r="Z355" s="6">
        <v>0</v>
      </c>
      <c r="AA355" s="6">
        <v>0</v>
      </c>
      <c r="AB355" s="6">
        <v>0</v>
      </c>
      <c r="AC355" s="15" t="e">
        <f t="shared" si="139"/>
        <v>#DIV/0!</v>
      </c>
      <c r="AD355" s="6">
        <f t="shared" si="136"/>
        <v>0</v>
      </c>
      <c r="AE355" s="6">
        <f t="shared" si="132"/>
        <v>0</v>
      </c>
      <c r="AF355" s="6">
        <f t="shared" si="132"/>
        <v>0</v>
      </c>
      <c r="AG355" s="6">
        <f t="shared" si="132"/>
        <v>0</v>
      </c>
      <c r="AH355" s="15" t="e">
        <f t="shared" si="137"/>
        <v>#DIV/0!</v>
      </c>
    </row>
    <row r="356" spans="1:34" s="6" customFormat="1" x14ac:dyDescent="0.3">
      <c r="C356" s="2" t="s">
        <v>60</v>
      </c>
      <c r="D356" s="6">
        <v>2126000</v>
      </c>
      <c r="E356" s="6">
        <v>2153000</v>
      </c>
      <c r="F356" s="6">
        <v>2180000</v>
      </c>
      <c r="G356" s="6">
        <v>2188000</v>
      </c>
      <c r="H356" s="6">
        <v>2204000</v>
      </c>
      <c r="I356" s="6">
        <v>78586</v>
      </c>
      <c r="J356" s="6">
        <v>85239</v>
      </c>
      <c r="K356" s="6">
        <v>91979</v>
      </c>
      <c r="L356" s="6">
        <v>98933</v>
      </c>
      <c r="M356" s="15">
        <f t="shared" si="133"/>
        <v>1.2589138014404602</v>
      </c>
      <c r="N356" s="6">
        <v>7975</v>
      </c>
      <c r="O356" s="6">
        <v>8969</v>
      </c>
      <c r="P356" s="6">
        <v>9253</v>
      </c>
      <c r="Q356" s="6">
        <v>9870</v>
      </c>
      <c r="R356" s="15">
        <f t="shared" si="134"/>
        <v>1.2376175548589341</v>
      </c>
      <c r="S356" s="6">
        <f t="shared" si="138"/>
        <v>761.05362182502347</v>
      </c>
      <c r="T356" s="6">
        <f t="shared" si="130"/>
        <v>705.06270320483043</v>
      </c>
      <c r="U356" s="6">
        <f t="shared" si="130"/>
        <v>798.62385321100919</v>
      </c>
      <c r="V356" s="6">
        <f t="shared" si="130"/>
        <v>754.11334552102369</v>
      </c>
      <c r="W356" s="6">
        <f t="shared" si="130"/>
        <v>748.18511796733219</v>
      </c>
      <c r="X356" s="15">
        <f t="shared" si="131"/>
        <v>0.99088069998621542</v>
      </c>
      <c r="Y356" s="6">
        <f t="shared" si="135"/>
        <v>20.58890896597358</v>
      </c>
      <c r="Z356" s="6">
        <v>17.808749516066591</v>
      </c>
      <c r="AA356" s="6">
        <v>18.928233618543363</v>
      </c>
      <c r="AB356" s="6">
        <v>16.677953766690589</v>
      </c>
      <c r="AC356" s="15">
        <f t="shared" si="139"/>
        <v>0.81004553443086946</v>
      </c>
      <c r="AD356" s="6">
        <f t="shared" si="136"/>
        <v>202.88401253918494</v>
      </c>
      <c r="AE356" s="6">
        <f t="shared" si="132"/>
        <v>169.24963764076261</v>
      </c>
      <c r="AF356" s="6">
        <f t="shared" si="132"/>
        <v>188.15519291040744</v>
      </c>
      <c r="AG356" s="6">
        <f t="shared" si="132"/>
        <v>167.17325227963525</v>
      </c>
      <c r="AH356" s="15">
        <f t="shared" si="137"/>
        <v>0.82398435533380177</v>
      </c>
    </row>
    <row r="357" spans="1:34" s="6" customFormat="1" x14ac:dyDescent="0.3">
      <c r="C357" s="2" t="s">
        <v>61</v>
      </c>
      <c r="D357" s="6">
        <v>1601000</v>
      </c>
      <c r="E357" s="6">
        <v>1609000</v>
      </c>
      <c r="F357" s="6">
        <v>1619000</v>
      </c>
      <c r="G357" s="6">
        <v>1626000</v>
      </c>
      <c r="H357" s="6">
        <v>1632000</v>
      </c>
      <c r="I357" s="6">
        <v>57315</v>
      </c>
      <c r="J357" s="6">
        <v>62234</v>
      </c>
      <c r="K357" s="6">
        <v>67295</v>
      </c>
      <c r="L357" s="6">
        <v>71945</v>
      </c>
      <c r="M357" s="15">
        <f t="shared" si="133"/>
        <v>1.2552560411759575</v>
      </c>
      <c r="N357" s="6">
        <v>6842</v>
      </c>
      <c r="O357" s="6">
        <v>7451</v>
      </c>
      <c r="P357" s="6">
        <v>7587</v>
      </c>
      <c r="Q357" s="6">
        <v>7622</v>
      </c>
      <c r="R357" s="15">
        <f t="shared" si="134"/>
        <v>1.1140017538731366</v>
      </c>
      <c r="S357" s="6">
        <f t="shared" si="138"/>
        <v>664.58463460337282</v>
      </c>
      <c r="T357" s="6">
        <f t="shared" si="130"/>
        <v>1057.1783716594157</v>
      </c>
      <c r="U357" s="6">
        <f t="shared" si="130"/>
        <v>693.02038295243972</v>
      </c>
      <c r="V357" s="6">
        <f t="shared" si="130"/>
        <v>616.23616236162366</v>
      </c>
      <c r="W357" s="6">
        <f t="shared" si="130"/>
        <v>576.59313725490188</v>
      </c>
      <c r="X357" s="15">
        <f t="shared" si="131"/>
        <v>0.92725009017007476</v>
      </c>
      <c r="Y357" s="6">
        <f t="shared" si="135"/>
        <v>18.564075721887814</v>
      </c>
      <c r="Z357" s="6">
        <v>27.332326381077866</v>
      </c>
      <c r="AA357" s="6">
        <v>16.67285831042425</v>
      </c>
      <c r="AB357" s="6">
        <v>13.927305580651886</v>
      </c>
      <c r="AC357" s="15">
        <f t="shared" si="139"/>
        <v>0.75022887157430718</v>
      </c>
      <c r="AD357" s="6">
        <f t="shared" si="136"/>
        <v>155.51008477053495</v>
      </c>
      <c r="AE357" s="6">
        <f t="shared" si="132"/>
        <v>228.2915044960408</v>
      </c>
      <c r="AF357" s="6">
        <f t="shared" si="132"/>
        <v>147.88453934361405</v>
      </c>
      <c r="AG357" s="6">
        <f t="shared" si="132"/>
        <v>131.46155864602466</v>
      </c>
      <c r="AH357" s="15">
        <f t="shared" si="137"/>
        <v>0.84535712806024499</v>
      </c>
    </row>
    <row r="358" spans="1:34" s="6" customFormat="1" x14ac:dyDescent="0.3">
      <c r="C358" s="2" t="s">
        <v>63</v>
      </c>
      <c r="D358" s="6">
        <v>3338000</v>
      </c>
      <c r="E358" s="6">
        <v>3339000</v>
      </c>
      <c r="F358" s="6">
        <v>3356000</v>
      </c>
      <c r="G358" s="6">
        <v>3350000</v>
      </c>
      <c r="H358" s="6">
        <v>3350000</v>
      </c>
      <c r="I358" s="6">
        <v>114792</v>
      </c>
      <c r="J358" s="6">
        <v>125103</v>
      </c>
      <c r="K358" s="6">
        <v>135371</v>
      </c>
      <c r="L358" s="6">
        <v>145953</v>
      </c>
      <c r="M358" s="15">
        <f t="shared" si="133"/>
        <v>1.2714561990382605</v>
      </c>
      <c r="N358" s="6">
        <v>16134</v>
      </c>
      <c r="O358" s="6">
        <v>17874</v>
      </c>
      <c r="P358" s="6">
        <v>18579</v>
      </c>
      <c r="Q358" s="6">
        <v>18881</v>
      </c>
      <c r="R358" s="15">
        <f t="shared" si="134"/>
        <v>1.1702615594396926</v>
      </c>
      <c r="S358" s="6">
        <f t="shared" si="138"/>
        <v>1019.4727381665667</v>
      </c>
      <c r="T358" s="6">
        <f t="shared" si="130"/>
        <v>1203.3542976939202</v>
      </c>
      <c r="U358" s="6">
        <f t="shared" si="130"/>
        <v>1102.8009535160907</v>
      </c>
      <c r="V358" s="6">
        <f t="shared" si="130"/>
        <v>1012.2388059701493</v>
      </c>
      <c r="W358" s="6">
        <f t="shared" si="130"/>
        <v>1010.4477611940299</v>
      </c>
      <c r="X358" s="15">
        <f t="shared" si="131"/>
        <v>0.99290424164806312</v>
      </c>
      <c r="Y358" s="6">
        <f t="shared" si="135"/>
        <v>29.644922991149208</v>
      </c>
      <c r="Z358" s="6">
        <v>31.470068663421344</v>
      </c>
      <c r="AA358" s="6">
        <v>26.800422542494331</v>
      </c>
      <c r="AB358" s="6">
        <v>22.699088062595493</v>
      </c>
      <c r="AC358" s="15">
        <f t="shared" si="139"/>
        <v>0.76569900584233375</v>
      </c>
      <c r="AD358" s="6">
        <f t="shared" si="136"/>
        <v>210.92103632081319</v>
      </c>
      <c r="AE358" s="6">
        <f t="shared" si="132"/>
        <v>224.79579277162358</v>
      </c>
      <c r="AF358" s="6">
        <f t="shared" si="132"/>
        <v>199.2034016900802</v>
      </c>
      <c r="AG358" s="6">
        <f t="shared" si="132"/>
        <v>179.59853821301837</v>
      </c>
      <c r="AH358" s="15">
        <f t="shared" si="137"/>
        <v>0.8514965664204639</v>
      </c>
    </row>
    <row r="359" spans="1:34" s="6" customFormat="1" x14ac:dyDescent="0.3">
      <c r="C359" s="2" t="s">
        <v>64</v>
      </c>
      <c r="D359" s="6">
        <v>2683000</v>
      </c>
      <c r="E359" s="6">
        <v>2675000</v>
      </c>
      <c r="F359" s="6">
        <v>2674000</v>
      </c>
      <c r="G359" s="6">
        <v>2665000</v>
      </c>
      <c r="H359" s="6">
        <v>2655000</v>
      </c>
      <c r="I359" s="6">
        <v>104780</v>
      </c>
      <c r="J359" s="6">
        <v>112819</v>
      </c>
      <c r="K359" s="6">
        <v>121055</v>
      </c>
      <c r="L359" s="6">
        <v>129823</v>
      </c>
      <c r="M359" s="15">
        <f t="shared" si="133"/>
        <v>1.2390055354075205</v>
      </c>
      <c r="N359" s="6">
        <v>9022</v>
      </c>
      <c r="O359" s="6">
        <v>10178</v>
      </c>
      <c r="P359" s="6">
        <v>10362</v>
      </c>
      <c r="Q359" s="6">
        <v>10654</v>
      </c>
      <c r="R359" s="15">
        <f t="shared" si="134"/>
        <v>1.1808911549545555</v>
      </c>
      <c r="S359" s="6">
        <f t="shared" si="138"/>
        <v>301.52814014163249</v>
      </c>
      <c r="T359" s="6">
        <f t="shared" si="130"/>
        <v>281.12149532710282</v>
      </c>
      <c r="U359" s="6">
        <f t="shared" si="130"/>
        <v>300.6731488406881</v>
      </c>
      <c r="V359" s="6">
        <f t="shared" si="130"/>
        <v>364.7279549718574</v>
      </c>
      <c r="W359" s="6">
        <f t="shared" si="130"/>
        <v>406.40301318267421</v>
      </c>
      <c r="X359" s="15">
        <f t="shared" si="131"/>
        <v>1.2095983970203874</v>
      </c>
      <c r="Y359" s="6">
        <f t="shared" si="135"/>
        <v>7.7209391105172749</v>
      </c>
      <c r="Z359" s="6">
        <v>6.6655439243389853</v>
      </c>
      <c r="AA359" s="6">
        <v>6.6416091859072317</v>
      </c>
      <c r="AB359" s="6">
        <v>7.4871170747864397</v>
      </c>
      <c r="AC359" s="15">
        <f t="shared" si="139"/>
        <v>0.96971585549582584</v>
      </c>
      <c r="AD359" s="6">
        <f t="shared" si="136"/>
        <v>89.669696297938373</v>
      </c>
      <c r="AE359" s="6">
        <f t="shared" si="132"/>
        <v>73.884849675771278</v>
      </c>
      <c r="AF359" s="6">
        <f t="shared" si="132"/>
        <v>77.59119861030689</v>
      </c>
      <c r="AG359" s="6">
        <f t="shared" si="132"/>
        <v>91.233339590764032</v>
      </c>
      <c r="AH359" s="15">
        <f t="shared" si="137"/>
        <v>1.0174378118515119</v>
      </c>
    </row>
    <row r="360" spans="1:34" s="6" customFormat="1" x14ac:dyDescent="0.3">
      <c r="C360" s="2" t="s">
        <v>65</v>
      </c>
      <c r="D360" s="6">
        <v>2461000</v>
      </c>
      <c r="E360" s="6">
        <v>2458000</v>
      </c>
      <c r="F360" s="6">
        <v>2450000</v>
      </c>
      <c r="G360" s="6">
        <v>2432000</v>
      </c>
      <c r="H360" s="6">
        <v>2419000</v>
      </c>
      <c r="I360" s="6">
        <v>93832</v>
      </c>
      <c r="J360" s="6">
        <v>100452</v>
      </c>
      <c r="K360" s="6">
        <v>107434</v>
      </c>
      <c r="L360" s="6">
        <v>114362</v>
      </c>
      <c r="M360" s="15">
        <f t="shared" si="133"/>
        <v>1.2187952937164295</v>
      </c>
      <c r="N360" s="6">
        <v>21820</v>
      </c>
      <c r="O360" s="6">
        <v>24453</v>
      </c>
      <c r="P360" s="6">
        <v>24249</v>
      </c>
      <c r="Q360" s="6">
        <v>25312</v>
      </c>
      <c r="R360" s="15">
        <f t="shared" si="134"/>
        <v>1.1600366636113657</v>
      </c>
      <c r="S360" s="6">
        <f t="shared" si="138"/>
        <v>2443.3157253149125</v>
      </c>
      <c r="T360" s="6">
        <f t="shared" si="130"/>
        <v>2325.8746948738808</v>
      </c>
      <c r="U360" s="6">
        <f t="shared" si="130"/>
        <v>2464.8979591836737</v>
      </c>
      <c r="V360" s="6">
        <f t="shared" si="130"/>
        <v>2576.0690789473683</v>
      </c>
      <c r="W360" s="6">
        <f t="shared" si="130"/>
        <v>2356.7589913187267</v>
      </c>
      <c r="X360" s="15">
        <f t="shared" si="131"/>
        <v>1.0543332784449482</v>
      </c>
      <c r="Y360" s="6">
        <f t="shared" si="135"/>
        <v>64.08261573876716</v>
      </c>
      <c r="Z360" s="6">
        <v>56.912754350336478</v>
      </c>
      <c r="AA360" s="6">
        <v>56.211255282312862</v>
      </c>
      <c r="AB360" s="6">
        <v>54.782182892918975</v>
      </c>
      <c r="AC360" s="15">
        <f t="shared" si="139"/>
        <v>0.85486808335412823</v>
      </c>
      <c r="AD360" s="6">
        <f t="shared" si="136"/>
        <v>275.57286892758935</v>
      </c>
      <c r="AE360" s="6">
        <f t="shared" si="132"/>
        <v>233.7954443217601</v>
      </c>
      <c r="AF360" s="6">
        <f t="shared" si="132"/>
        <v>249.04119757515775</v>
      </c>
      <c r="AG360" s="6">
        <f t="shared" si="132"/>
        <v>247.51106194690266</v>
      </c>
      <c r="AH360" s="15">
        <f t="shared" si="137"/>
        <v>0.8981691953569626</v>
      </c>
    </row>
    <row r="361" spans="1:34" s="6" customFormat="1" x14ac:dyDescent="0.3">
      <c r="C361" s="2" t="s">
        <v>66</v>
      </c>
      <c r="D361" s="6">
        <v>3447000</v>
      </c>
      <c r="E361" s="6">
        <v>3424000</v>
      </c>
      <c r="F361" s="6">
        <v>3400000</v>
      </c>
      <c r="G361" s="6">
        <v>3373000</v>
      </c>
      <c r="H361" s="6">
        <v>3344000</v>
      </c>
      <c r="I361" s="6">
        <v>129179</v>
      </c>
      <c r="J361" s="6">
        <v>138711</v>
      </c>
      <c r="K361" s="6">
        <v>148575</v>
      </c>
      <c r="L361" s="6">
        <v>159532</v>
      </c>
      <c r="M361" s="15">
        <f t="shared" si="133"/>
        <v>1.234968532036941</v>
      </c>
      <c r="N361" s="6">
        <v>25079</v>
      </c>
      <c r="O361" s="6">
        <v>26884</v>
      </c>
      <c r="P361" s="6">
        <v>27813</v>
      </c>
      <c r="Q361" s="6">
        <v>28783</v>
      </c>
      <c r="R361" s="15">
        <f t="shared" si="134"/>
        <v>1.1476932892061087</v>
      </c>
      <c r="S361" s="6">
        <f t="shared" si="138"/>
        <v>2094.5749927473162</v>
      </c>
      <c r="T361" s="6">
        <f t="shared" si="130"/>
        <v>1979.8481308411215</v>
      </c>
      <c r="U361" s="6">
        <f t="shared" si="130"/>
        <v>2099.1176470588234</v>
      </c>
      <c r="V361" s="6">
        <f t="shared" si="130"/>
        <v>1997.6282241328195</v>
      </c>
      <c r="W361" s="6">
        <f t="shared" si="130"/>
        <v>2018.5406698564595</v>
      </c>
      <c r="X361" s="15">
        <f t="shared" si="131"/>
        <v>0.95371530312823127</v>
      </c>
      <c r="Y361" s="6">
        <f t="shared" si="135"/>
        <v>55.891437462745493</v>
      </c>
      <c r="Z361" s="6">
        <v>48.518142036320121</v>
      </c>
      <c r="AA361" s="6">
        <v>47.827696449604581</v>
      </c>
      <c r="AB361" s="6">
        <v>42.135747060150941</v>
      </c>
      <c r="AC361" s="15">
        <f t="shared" si="139"/>
        <v>0.75388554978992217</v>
      </c>
      <c r="AD361" s="6">
        <f t="shared" si="136"/>
        <v>287.8902667570477</v>
      </c>
      <c r="AE361" s="6">
        <f t="shared" si="132"/>
        <v>252.15741705103406</v>
      </c>
      <c r="AF361" s="6">
        <f t="shared" si="132"/>
        <v>256.60662280228667</v>
      </c>
      <c r="AG361" s="6">
        <f t="shared" si="132"/>
        <v>234.09651530417261</v>
      </c>
      <c r="AH361" s="15">
        <f t="shared" si="137"/>
        <v>0.81314494561126671</v>
      </c>
    </row>
    <row r="362" spans="1:34" s="6" customFormat="1" x14ac:dyDescent="0.3">
      <c r="C362" s="2" t="s">
        <v>67</v>
      </c>
      <c r="D362" s="6">
        <v>1166000</v>
      </c>
      <c r="E362" s="6">
        <v>1159000</v>
      </c>
      <c r="F362" s="6">
        <v>1154000</v>
      </c>
      <c r="G362" s="6">
        <v>1147000</v>
      </c>
      <c r="H362" s="6">
        <v>1140000</v>
      </c>
      <c r="I362" s="6">
        <v>38221</v>
      </c>
      <c r="J362" s="6">
        <v>41409</v>
      </c>
      <c r="K362" s="6">
        <v>44753</v>
      </c>
      <c r="L362" s="6">
        <v>48429</v>
      </c>
      <c r="M362" s="15">
        <f t="shared" si="133"/>
        <v>1.2670783077365846</v>
      </c>
      <c r="N362" s="6">
        <v>5806</v>
      </c>
      <c r="O362" s="6">
        <v>6575</v>
      </c>
      <c r="P362" s="6">
        <v>6426</v>
      </c>
      <c r="Q362" s="6">
        <v>6435</v>
      </c>
      <c r="R362" s="15">
        <f t="shared" si="134"/>
        <v>1.1083362039269722</v>
      </c>
      <c r="S362" s="6">
        <f t="shared" si="138"/>
        <v>1161.2349914236706</v>
      </c>
      <c r="T362" s="6">
        <f t="shared" si="130"/>
        <v>1044.0034512510786</v>
      </c>
      <c r="U362" s="6">
        <f t="shared" si="130"/>
        <v>1192.3743500866551</v>
      </c>
      <c r="V362" s="6">
        <f t="shared" si="130"/>
        <v>1224.9346120313862</v>
      </c>
      <c r="W362" s="6">
        <f t="shared" si="130"/>
        <v>1336.8421052631579</v>
      </c>
      <c r="X362" s="15">
        <f t="shared" si="131"/>
        <v>1.0548550647183135</v>
      </c>
      <c r="Y362" s="6">
        <f t="shared" si="135"/>
        <v>35.425551398445883</v>
      </c>
      <c r="Z362" s="6">
        <v>29.220700813832742</v>
      </c>
      <c r="AA362" s="6">
        <v>30.746542131253769</v>
      </c>
      <c r="AB362" s="6">
        <v>29.01154267071383</v>
      </c>
      <c r="AC362" s="15">
        <f t="shared" si="139"/>
        <v>0.81894399735402745</v>
      </c>
      <c r="AD362" s="6">
        <f t="shared" si="136"/>
        <v>233.20702721322769</v>
      </c>
      <c r="AE362" s="6">
        <f t="shared" si="132"/>
        <v>184.03041825095056</v>
      </c>
      <c r="AF362" s="6">
        <f t="shared" si="132"/>
        <v>214.13009648303765</v>
      </c>
      <c r="AG362" s="6">
        <f t="shared" si="132"/>
        <v>218.33721833721833</v>
      </c>
      <c r="AH362" s="15">
        <f t="shared" si="137"/>
        <v>0.93623773239725971</v>
      </c>
    </row>
    <row r="363" spans="1:34" s="6" customFormat="1" x14ac:dyDescent="0.3">
      <c r="C363" s="2" t="s">
        <v>68</v>
      </c>
      <c r="D363" s="6">
        <v>1502000</v>
      </c>
      <c r="E363" s="6">
        <v>1495000</v>
      </c>
      <c r="F363" s="6">
        <v>1493000</v>
      </c>
      <c r="G363" s="6">
        <v>1494000</v>
      </c>
      <c r="H363" s="6">
        <v>1488000</v>
      </c>
      <c r="I363" s="6">
        <v>50649</v>
      </c>
      <c r="J363" s="6">
        <v>54577</v>
      </c>
      <c r="K363" s="6">
        <v>58541</v>
      </c>
      <c r="L363" s="6">
        <v>62732</v>
      </c>
      <c r="M363" s="15">
        <f t="shared" si="133"/>
        <v>1.2385634464648858</v>
      </c>
      <c r="N363" s="6">
        <v>9364</v>
      </c>
      <c r="O363" s="6">
        <v>10212</v>
      </c>
      <c r="P363" s="6">
        <v>10533</v>
      </c>
      <c r="Q363" s="6">
        <v>11120</v>
      </c>
      <c r="R363" s="15">
        <f t="shared" si="134"/>
        <v>1.1875266979923109</v>
      </c>
      <c r="S363" s="6">
        <f t="shared" si="138"/>
        <v>261.65113182423437</v>
      </c>
      <c r="T363" s="6">
        <f t="shared" si="130"/>
        <v>181.27090301003346</v>
      </c>
      <c r="U363" s="6">
        <f t="shared" si="130"/>
        <v>359.67849966510386</v>
      </c>
      <c r="V363" s="6">
        <f t="shared" si="130"/>
        <v>370.14725568942436</v>
      </c>
      <c r="W363" s="6">
        <f t="shared" si="130"/>
        <v>330.64516129032256</v>
      </c>
      <c r="X363" s="15">
        <f t="shared" si="131"/>
        <v>1.4146594861209043</v>
      </c>
      <c r="Y363" s="6">
        <f t="shared" si="135"/>
        <v>7.7592844873541429</v>
      </c>
      <c r="Z363" s="6">
        <v>4.9654616413507524</v>
      </c>
      <c r="AA363" s="6">
        <v>9.1730581985275279</v>
      </c>
      <c r="AB363" s="6">
        <v>8.8152776892176234</v>
      </c>
      <c r="AC363" s="15">
        <f t="shared" si="139"/>
        <v>1.1360941467714591</v>
      </c>
      <c r="AD363" s="6">
        <f t="shared" si="136"/>
        <v>41.969243912857749</v>
      </c>
      <c r="AE363" s="6">
        <f t="shared" si="132"/>
        <v>26.537406972189583</v>
      </c>
      <c r="AF363" s="6">
        <f t="shared" si="132"/>
        <v>50.982626032469383</v>
      </c>
      <c r="AG363" s="6">
        <f t="shared" si="132"/>
        <v>49.730215827338128</v>
      </c>
      <c r="AH363" s="15">
        <f t="shared" si="137"/>
        <v>1.1849204605781025</v>
      </c>
    </row>
    <row r="364" spans="1:34" s="6" customFormat="1" x14ac:dyDescent="0.3">
      <c r="C364" s="2" t="s">
        <v>69</v>
      </c>
      <c r="D364" s="6">
        <v>1798000</v>
      </c>
      <c r="E364" s="6">
        <v>1795000</v>
      </c>
      <c r="F364" s="6">
        <v>1790000</v>
      </c>
      <c r="G364" s="6">
        <v>1773000</v>
      </c>
      <c r="H364" s="6">
        <v>1764000</v>
      </c>
      <c r="I364" s="6">
        <v>82911</v>
      </c>
      <c r="J364" s="6">
        <v>89104</v>
      </c>
      <c r="K364" s="6">
        <v>94875</v>
      </c>
      <c r="L364" s="6">
        <v>100891</v>
      </c>
      <c r="M364" s="15">
        <f t="shared" si="133"/>
        <v>1.216859041622945</v>
      </c>
      <c r="N364" s="6">
        <v>13761</v>
      </c>
      <c r="O364" s="6">
        <v>14989</v>
      </c>
      <c r="P364" s="6">
        <v>15204</v>
      </c>
      <c r="Q364" s="6">
        <v>15825</v>
      </c>
      <c r="R364" s="15">
        <f t="shared" si="134"/>
        <v>1.1499890996293873</v>
      </c>
      <c r="S364" s="6">
        <f t="shared" si="138"/>
        <v>1873.7486095661845</v>
      </c>
      <c r="T364" s="6">
        <f t="shared" si="130"/>
        <v>1864.6239554317549</v>
      </c>
      <c r="U364" s="6">
        <f t="shared" si="130"/>
        <v>1920.6703910614526</v>
      </c>
      <c r="V364" s="6">
        <f t="shared" si="130"/>
        <v>1815.0028200789623</v>
      </c>
      <c r="W364" s="6">
        <f t="shared" si="130"/>
        <v>1807.8231292517007</v>
      </c>
      <c r="X364" s="15">
        <f t="shared" si="131"/>
        <v>0.96864798768239069</v>
      </c>
      <c r="Y364" s="6">
        <f t="shared" si="135"/>
        <v>40.633932771284876</v>
      </c>
      <c r="Z364" s="6">
        <v>37.562847908062487</v>
      </c>
      <c r="AA364" s="6">
        <v>36.237154150197625</v>
      </c>
      <c r="AB364" s="6">
        <v>31.895808347622687</v>
      </c>
      <c r="AC364" s="15">
        <f t="shared" si="139"/>
        <v>0.78495499136531444</v>
      </c>
      <c r="AD364" s="6">
        <f t="shared" si="136"/>
        <v>244.8223239590146</v>
      </c>
      <c r="AE364" s="6">
        <f t="shared" si="132"/>
        <v>223.29708452865435</v>
      </c>
      <c r="AF364" s="6">
        <f t="shared" si="132"/>
        <v>226.12470402525651</v>
      </c>
      <c r="AG364" s="6">
        <f t="shared" si="132"/>
        <v>203.34913112164296</v>
      </c>
      <c r="AH364" s="15">
        <f t="shared" si="137"/>
        <v>0.83059881073461828</v>
      </c>
    </row>
    <row r="365" spans="1:34" s="6" customFormat="1" x14ac:dyDescent="0.3">
      <c r="C365" s="2" t="s">
        <v>70</v>
      </c>
      <c r="D365" s="6">
        <v>1835000</v>
      </c>
      <c r="E365" s="6">
        <v>1829000</v>
      </c>
      <c r="F365" s="6">
        <v>1820000</v>
      </c>
      <c r="G365" s="6">
        <v>1803000</v>
      </c>
      <c r="H365" s="6">
        <v>1792000</v>
      </c>
      <c r="I365" s="6">
        <v>72584</v>
      </c>
      <c r="J365" s="6">
        <v>77857</v>
      </c>
      <c r="K365" s="6">
        <v>83418</v>
      </c>
      <c r="L365" s="6">
        <v>89191</v>
      </c>
      <c r="M365" s="15">
        <f t="shared" si="133"/>
        <v>1.2287969800506999</v>
      </c>
      <c r="N365" s="6">
        <v>9743</v>
      </c>
      <c r="O365" s="6">
        <v>10397</v>
      </c>
      <c r="P365" s="6">
        <v>10800</v>
      </c>
      <c r="Q365" s="6">
        <v>11487</v>
      </c>
      <c r="R365" s="15">
        <f t="shared" si="134"/>
        <v>1.1790003079133737</v>
      </c>
      <c r="S365" s="6">
        <f t="shared" si="138"/>
        <v>1124.2506811989101</v>
      </c>
      <c r="T365" s="6">
        <f t="shared" si="138"/>
        <v>1111.5363586659375</v>
      </c>
      <c r="U365" s="6">
        <f t="shared" si="138"/>
        <v>1091.7582417582419</v>
      </c>
      <c r="V365" s="6">
        <f t="shared" si="138"/>
        <v>1072.10205213533</v>
      </c>
      <c r="W365" s="6">
        <f t="shared" si="138"/>
        <v>990.51339285714278</v>
      </c>
      <c r="X365" s="15">
        <f t="shared" si="131"/>
        <v>0.95361476765309283</v>
      </c>
      <c r="Y365" s="6">
        <f t="shared" si="135"/>
        <v>28.422241816378264</v>
      </c>
      <c r="Z365" s="6">
        <v>26.111974517384436</v>
      </c>
      <c r="AA365" s="6">
        <v>23.819799084130526</v>
      </c>
      <c r="AB365" s="6">
        <v>21.67259028377303</v>
      </c>
      <c r="AC365" s="15">
        <f t="shared" si="139"/>
        <v>0.76252219736179427</v>
      </c>
      <c r="AD365" s="6">
        <f t="shared" si="136"/>
        <v>211.74176331725343</v>
      </c>
      <c r="AE365" s="6">
        <f t="shared" si="136"/>
        <v>195.53717418486102</v>
      </c>
      <c r="AF365" s="6">
        <f t="shared" si="136"/>
        <v>183.98148148148147</v>
      </c>
      <c r="AG365" s="6">
        <f t="shared" si="136"/>
        <v>168.27718290241143</v>
      </c>
      <c r="AH365" s="15">
        <f t="shared" si="137"/>
        <v>0.79472835337769965</v>
      </c>
    </row>
    <row r="366" spans="1:34" s="6" customFormat="1" x14ac:dyDescent="0.3">
      <c r="C366" s="2" t="s">
        <v>71</v>
      </c>
      <c r="D366" s="6">
        <v>618000</v>
      </c>
      <c r="E366" s="6">
        <v>635000</v>
      </c>
      <c r="F366" s="6">
        <v>653000</v>
      </c>
      <c r="G366" s="6">
        <v>660000</v>
      </c>
      <c r="H366" s="6">
        <v>670000</v>
      </c>
      <c r="I366" s="6">
        <v>20805</v>
      </c>
      <c r="J366" s="6">
        <v>22806</v>
      </c>
      <c r="K366" s="6">
        <v>24803</v>
      </c>
      <c r="L366" s="6">
        <v>26912</v>
      </c>
      <c r="M366" s="15">
        <f t="shared" si="133"/>
        <v>1.2935352078827205</v>
      </c>
      <c r="N366" s="6">
        <v>2863</v>
      </c>
      <c r="O366" s="6">
        <v>3211</v>
      </c>
      <c r="P366" s="6">
        <v>3316</v>
      </c>
      <c r="Q366" s="6">
        <v>3401</v>
      </c>
      <c r="R366" s="15">
        <f t="shared" si="134"/>
        <v>1.1879147747118408</v>
      </c>
      <c r="S366" s="6">
        <f t="shared" si="138"/>
        <v>1213.5922330097087</v>
      </c>
      <c r="T366" s="6">
        <f t="shared" si="138"/>
        <v>1009.4488188976379</v>
      </c>
      <c r="U366" s="6">
        <f t="shared" si="138"/>
        <v>1009.1883614088821</v>
      </c>
      <c r="V366" s="6">
        <f t="shared" si="138"/>
        <v>1022.7272727272729</v>
      </c>
      <c r="W366" s="6">
        <f t="shared" si="138"/>
        <v>1097.0149253731342</v>
      </c>
      <c r="X366" s="15">
        <f t="shared" si="131"/>
        <v>0.84272727272727288</v>
      </c>
      <c r="Y366" s="6">
        <f>D248/I366*1000</f>
        <v>36.049026676279738</v>
      </c>
      <c r="Z366" s="6">
        <v>28.106638603876174</v>
      </c>
      <c r="AA366" s="6">
        <v>26.56936660887796</v>
      </c>
      <c r="AB366" s="6">
        <v>25.081747919143876</v>
      </c>
      <c r="AC366" s="15">
        <f t="shared" si="139"/>
        <v>0.69576768727705118</v>
      </c>
      <c r="AD366" s="6">
        <f t="shared" si="136"/>
        <v>261.96297589940622</v>
      </c>
      <c r="AE366" s="6">
        <f t="shared" si="136"/>
        <v>199.62628464652758</v>
      </c>
      <c r="AF366" s="6">
        <f t="shared" si="136"/>
        <v>198.73341375150784</v>
      </c>
      <c r="AG366" s="6">
        <f t="shared" si="136"/>
        <v>198.47103793002057</v>
      </c>
      <c r="AH366" s="15">
        <f t="shared" si="137"/>
        <v>0.75763010879153181</v>
      </c>
    </row>
    <row r="368" spans="1:34" x14ac:dyDescent="0.3">
      <c r="A368" s="2" t="s">
        <v>93</v>
      </c>
      <c r="B368" s="2" t="s">
        <v>94</v>
      </c>
    </row>
    <row r="369" spans="1:21" x14ac:dyDescent="0.3">
      <c r="B369" s="2" t="s">
        <v>95</v>
      </c>
      <c r="E369" s="2" t="s">
        <v>96</v>
      </c>
      <c r="I369" s="2" t="s">
        <v>97</v>
      </c>
      <c r="L369" s="2" t="s">
        <v>98</v>
      </c>
      <c r="O369" s="2" t="s">
        <v>99</v>
      </c>
      <c r="S369" s="2" t="s">
        <v>100</v>
      </c>
    </row>
    <row r="370" spans="1:21" x14ac:dyDescent="0.3">
      <c r="B370" s="2">
        <v>2018</v>
      </c>
      <c r="C370" s="6">
        <v>2019</v>
      </c>
      <c r="D370" s="2">
        <v>2020</v>
      </c>
      <c r="E370" s="2">
        <v>2017</v>
      </c>
      <c r="F370" s="2">
        <v>2018</v>
      </c>
      <c r="G370" s="2">
        <v>2019</v>
      </c>
      <c r="H370" s="2">
        <v>2020</v>
      </c>
      <c r="I370" s="2">
        <v>2018</v>
      </c>
      <c r="J370" s="2">
        <v>2019</v>
      </c>
      <c r="K370" s="2">
        <v>2020</v>
      </c>
      <c r="L370" s="2" t="s">
        <v>87</v>
      </c>
      <c r="M370" s="2" t="s">
        <v>88</v>
      </c>
      <c r="N370" s="2" t="s">
        <v>89</v>
      </c>
      <c r="O370" s="2" t="s">
        <v>87</v>
      </c>
      <c r="P370" s="2" t="s">
        <v>88</v>
      </c>
      <c r="Q370" s="2" t="s">
        <v>89</v>
      </c>
      <c r="R370" s="2">
        <v>2017</v>
      </c>
      <c r="S370" s="2" t="s">
        <v>87</v>
      </c>
      <c r="T370" s="2" t="s">
        <v>88</v>
      </c>
      <c r="U370" s="2" t="s">
        <v>89</v>
      </c>
    </row>
    <row r="371" spans="1:21" x14ac:dyDescent="0.3">
      <c r="A371" s="6" t="s">
        <v>91</v>
      </c>
      <c r="B371" s="2">
        <f>SUM(B373:B389)</f>
        <v>261</v>
      </c>
      <c r="C371" s="2">
        <f t="shared" ref="C371:D371" si="140">SUM(C373:C389)</f>
        <v>270</v>
      </c>
      <c r="D371" s="2">
        <f t="shared" si="140"/>
        <v>280</v>
      </c>
      <c r="E371" s="2">
        <f>SUM(E373:E389)</f>
        <v>91</v>
      </c>
      <c r="F371" s="2">
        <f>SUM(F373:F389)</f>
        <v>93</v>
      </c>
      <c r="G371" s="2">
        <v>93</v>
      </c>
      <c r="H371" s="2">
        <v>97</v>
      </c>
      <c r="I371" s="21">
        <f>B371/F371</f>
        <v>2.806451612903226</v>
      </c>
      <c r="J371" s="21">
        <f>C371/G371</f>
        <v>2.903225806451613</v>
      </c>
      <c r="K371" s="21">
        <f>D371/H371</f>
        <v>2.8865979381443299</v>
      </c>
      <c r="L371" s="22" t="e">
        <f>#REF!/#REF!</f>
        <v>#REF!</v>
      </c>
      <c r="M371" s="22" t="e">
        <f>#REF!/#REF!</f>
        <v>#REF!</v>
      </c>
      <c r="N371" s="22" t="e">
        <f>#REF!/#REF!</f>
        <v>#REF!</v>
      </c>
      <c r="O371" s="22" t="e">
        <f>#REF!/#REF!</f>
        <v>#REF!</v>
      </c>
      <c r="P371" s="22" t="e">
        <f>#REF!/#REF!</f>
        <v>#REF!</v>
      </c>
      <c r="Q371" s="22" t="e">
        <f>#REF!/#REF!</f>
        <v>#REF!</v>
      </c>
      <c r="S371" s="22" t="e">
        <f>#REF!/#REF!</f>
        <v>#REF!</v>
      </c>
      <c r="T371" s="22" t="e">
        <f>#REF!/#REF!</f>
        <v>#REF!</v>
      </c>
      <c r="U371" s="22" t="e">
        <f>#REF!/#REF!</f>
        <v>#REF!</v>
      </c>
    </row>
    <row r="372" spans="1:21" x14ac:dyDescent="0.3">
      <c r="A372" s="6" t="s">
        <v>92</v>
      </c>
      <c r="B372" s="2">
        <f>SUM(B373:B375)</f>
        <v>154</v>
      </c>
      <c r="C372" s="2">
        <f t="shared" ref="C372:D372" si="141">SUM(C373:C375)</f>
        <v>163</v>
      </c>
      <c r="D372" s="2">
        <f t="shared" si="141"/>
        <v>171</v>
      </c>
      <c r="E372" s="2">
        <f>SUM(E373:E375)</f>
        <v>49</v>
      </c>
      <c r="F372" s="2">
        <f>SUM(F373:F375)</f>
        <v>51</v>
      </c>
      <c r="G372" s="2">
        <f>SUM(G373:G375)</f>
        <v>51</v>
      </c>
      <c r="H372" s="2">
        <v>53</v>
      </c>
      <c r="I372" s="21">
        <f t="shared" ref="I372:K389" si="142">B372/F372</f>
        <v>3.0196078431372548</v>
      </c>
      <c r="J372" s="21">
        <f t="shared" si="142"/>
        <v>3.1960784313725492</v>
      </c>
      <c r="K372" s="21">
        <f t="shared" si="142"/>
        <v>3.2264150943396226</v>
      </c>
      <c r="L372" s="23">
        <v>402.11688311688312</v>
      </c>
      <c r="M372" s="23">
        <v>378.18404907975463</v>
      </c>
      <c r="N372" s="23">
        <v>361.15204678362574</v>
      </c>
      <c r="O372" s="22">
        <v>6718.909090909091</v>
      </c>
      <c r="P372" s="22">
        <v>6319.9263803680979</v>
      </c>
      <c r="Q372" s="22">
        <v>5964.4210526315792</v>
      </c>
      <c r="S372" s="22" t="e">
        <f>data_new!P231/#REF!</f>
        <v>#REF!</v>
      </c>
      <c r="T372" s="22" t="e">
        <f>data_new!Q231/#REF!</f>
        <v>#REF!</v>
      </c>
      <c r="U372" s="22" t="e">
        <f>data_new!R231/#REF!</f>
        <v>#REF!</v>
      </c>
    </row>
    <row r="373" spans="1:21" x14ac:dyDescent="0.3">
      <c r="A373" s="2" t="s">
        <v>54</v>
      </c>
      <c r="B373" s="2">
        <v>44</v>
      </c>
      <c r="C373" s="2">
        <v>47</v>
      </c>
      <c r="D373" s="2">
        <v>49</v>
      </c>
      <c r="E373" s="2">
        <v>19</v>
      </c>
      <c r="F373" s="2">
        <v>19</v>
      </c>
      <c r="G373" s="2">
        <v>19</v>
      </c>
      <c r="H373" s="2">
        <v>22</v>
      </c>
      <c r="I373" s="21">
        <f t="shared" si="142"/>
        <v>2.3157894736842106</v>
      </c>
      <c r="J373" s="21">
        <f t="shared" si="142"/>
        <v>2.4736842105263159</v>
      </c>
      <c r="K373" s="21">
        <f t="shared" si="142"/>
        <v>2.2272727272727271</v>
      </c>
      <c r="L373" s="22">
        <v>404.04545454545456</v>
      </c>
      <c r="M373" s="22">
        <v>383.97872340425533</v>
      </c>
      <c r="N373" s="22">
        <v>351.85714285714283</v>
      </c>
      <c r="O373" s="22">
        <v>6615.045454545455</v>
      </c>
      <c r="P373" s="22">
        <v>6192.5744680851067</v>
      </c>
      <c r="Q373" s="22">
        <v>5673.7142857142853</v>
      </c>
      <c r="R373" s="22"/>
      <c r="S373" s="22" t="e">
        <f>data_new!P232/#REF!</f>
        <v>#REF!</v>
      </c>
      <c r="T373" s="22" t="e">
        <f>data_new!Q232/#REF!</f>
        <v>#REF!</v>
      </c>
      <c r="U373" s="22" t="e">
        <f>data_new!R232/#REF!</f>
        <v>#REF!</v>
      </c>
    </row>
    <row r="374" spans="1:21" x14ac:dyDescent="0.3">
      <c r="A374" s="2" t="s">
        <v>55</v>
      </c>
      <c r="B374" s="2">
        <v>99</v>
      </c>
      <c r="C374" s="2">
        <v>104</v>
      </c>
      <c r="D374" s="2">
        <v>109</v>
      </c>
      <c r="E374" s="2">
        <v>26</v>
      </c>
      <c r="F374" s="2">
        <v>28</v>
      </c>
      <c r="G374" s="2">
        <v>28</v>
      </c>
      <c r="H374" s="2">
        <v>27</v>
      </c>
      <c r="I374" s="21">
        <f t="shared" si="142"/>
        <v>3.5357142857142856</v>
      </c>
      <c r="J374" s="21">
        <f t="shared" si="142"/>
        <v>3.7142857142857144</v>
      </c>
      <c r="K374" s="21">
        <f t="shared" si="142"/>
        <v>4.0370370370370372</v>
      </c>
      <c r="L374" s="22">
        <v>409.44444444444446</v>
      </c>
      <c r="M374" s="22">
        <v>383.53846153846155</v>
      </c>
      <c r="N374" s="22">
        <v>372.74311926605503</v>
      </c>
      <c r="O374" s="22">
        <v>6914.727272727273</v>
      </c>
      <c r="P374" s="22">
        <v>6522.0480769230771</v>
      </c>
      <c r="Q374" s="22">
        <v>6215.0642201834862</v>
      </c>
      <c r="R374" s="22"/>
      <c r="S374" s="22" t="e">
        <f>data_new!P233/#REF!</f>
        <v>#REF!</v>
      </c>
      <c r="T374" s="22" t="e">
        <f>data_new!Q233/#REF!</f>
        <v>#REF!</v>
      </c>
      <c r="U374" s="22" t="e">
        <f>data_new!R233/#REF!</f>
        <v>#REF!</v>
      </c>
    </row>
    <row r="375" spans="1:21" x14ac:dyDescent="0.3">
      <c r="A375" s="2" t="s">
        <v>56</v>
      </c>
      <c r="B375" s="2">
        <v>11</v>
      </c>
      <c r="C375" s="2">
        <v>12</v>
      </c>
      <c r="D375" s="2">
        <v>13</v>
      </c>
      <c r="E375" s="2">
        <v>4</v>
      </c>
      <c r="F375" s="2">
        <v>4</v>
      </c>
      <c r="G375" s="2">
        <v>4</v>
      </c>
      <c r="H375" s="2">
        <v>4</v>
      </c>
      <c r="I375" s="21">
        <f t="shared" si="142"/>
        <v>2.75</v>
      </c>
      <c r="J375" s="21">
        <f t="shared" si="142"/>
        <v>3</v>
      </c>
      <c r="K375" s="21">
        <f t="shared" si="142"/>
        <v>3.25</v>
      </c>
      <c r="L375" s="22">
        <v>328.45454545454544</v>
      </c>
      <c r="M375" s="22">
        <v>309.08333333333331</v>
      </c>
      <c r="N375" s="22">
        <v>299</v>
      </c>
      <c r="O375" s="22">
        <v>5372</v>
      </c>
      <c r="P375" s="22">
        <v>5067</v>
      </c>
      <c r="Q375" s="22">
        <v>4958.6153846153848</v>
      </c>
      <c r="R375" s="22"/>
      <c r="S375" s="22" t="e">
        <f>data_new!P234/#REF!</f>
        <v>#REF!</v>
      </c>
      <c r="T375" s="22" t="e">
        <f>data_new!Q234/#REF!</f>
        <v>#REF!</v>
      </c>
      <c r="U375" s="22" t="e">
        <f>data_new!R234/#REF!</f>
        <v>#REF!</v>
      </c>
    </row>
    <row r="376" spans="1:21" x14ac:dyDescent="0.3">
      <c r="A376" s="2" t="s">
        <v>58</v>
      </c>
      <c r="B376" s="2">
        <v>10</v>
      </c>
      <c r="C376" s="2">
        <v>10</v>
      </c>
      <c r="D376" s="2">
        <v>10</v>
      </c>
      <c r="E376" s="2">
        <v>4</v>
      </c>
      <c r="F376" s="2">
        <v>4</v>
      </c>
      <c r="G376" s="2">
        <v>4</v>
      </c>
      <c r="H376" s="2">
        <v>4</v>
      </c>
      <c r="I376" s="21">
        <f t="shared" si="142"/>
        <v>2.5</v>
      </c>
      <c r="J376" s="21">
        <f t="shared" si="142"/>
        <v>2.5</v>
      </c>
      <c r="K376" s="21">
        <f t="shared" si="142"/>
        <v>2.5</v>
      </c>
      <c r="L376" s="22">
        <v>220.1</v>
      </c>
      <c r="M376" s="22">
        <v>214.5</v>
      </c>
      <c r="N376" s="22">
        <v>220.7</v>
      </c>
      <c r="O376" s="22">
        <v>4232.5</v>
      </c>
      <c r="P376" s="22">
        <v>3985.2</v>
      </c>
      <c r="Q376" s="22">
        <v>4126</v>
      </c>
      <c r="R376" s="22"/>
      <c r="S376" s="22" t="e">
        <f>data_new!P235/#REF!</f>
        <v>#REF!</v>
      </c>
      <c r="T376" s="22" t="e">
        <f>data_new!Q235/#REF!</f>
        <v>#REF!</v>
      </c>
      <c r="U376" s="22" t="e">
        <f>data_new!R235/#REF!</f>
        <v>#REF!</v>
      </c>
    </row>
    <row r="377" spans="1:21" x14ac:dyDescent="0.3">
      <c r="A377" s="2" t="s">
        <v>102</v>
      </c>
      <c r="B377" s="2">
        <v>11</v>
      </c>
      <c r="C377" s="2">
        <v>13</v>
      </c>
      <c r="D377" s="2">
        <v>11</v>
      </c>
      <c r="E377" s="2">
        <v>6</v>
      </c>
      <c r="F377" s="2">
        <v>6</v>
      </c>
      <c r="G377" s="2">
        <v>6</v>
      </c>
      <c r="H377" s="2">
        <v>5</v>
      </c>
      <c r="I377" s="21">
        <f t="shared" si="142"/>
        <v>1.8333333333333333</v>
      </c>
      <c r="J377" s="21">
        <f t="shared" si="142"/>
        <v>2.1666666666666665</v>
      </c>
      <c r="K377" s="21">
        <f t="shared" si="142"/>
        <v>2.2000000000000002</v>
      </c>
      <c r="L377" s="22">
        <v>216.36363636363637</v>
      </c>
      <c r="M377" s="22">
        <v>189.30769230769232</v>
      </c>
      <c r="N377" s="22">
        <v>230.27272727272728</v>
      </c>
      <c r="O377" s="22">
        <v>4644.090909090909</v>
      </c>
      <c r="P377" s="22">
        <v>3960.1538461538462</v>
      </c>
      <c r="Q377" s="22">
        <v>4720.727272727273</v>
      </c>
      <c r="R377" s="22"/>
      <c r="S377" s="22" t="e">
        <f>data_new!P236/#REF!</f>
        <v>#REF!</v>
      </c>
      <c r="T377" s="22" t="e">
        <f>data_new!Q236/#REF!</f>
        <v>#REF!</v>
      </c>
      <c r="U377" s="22" t="e">
        <f>data_new!R236/#REF!</f>
        <v>#REF!</v>
      </c>
    </row>
    <row r="378" spans="1:21" x14ac:dyDescent="0.3">
      <c r="A378" s="2" t="s">
        <v>59</v>
      </c>
      <c r="B378" s="2">
        <v>0</v>
      </c>
      <c r="C378" s="2">
        <v>0</v>
      </c>
      <c r="D378" s="2">
        <v>2</v>
      </c>
      <c r="E378" s="2">
        <v>0</v>
      </c>
      <c r="F378" s="2">
        <v>0</v>
      </c>
      <c r="G378" s="2">
        <v>0</v>
      </c>
      <c r="H378" s="2">
        <v>1</v>
      </c>
      <c r="I378" s="21"/>
      <c r="J378" s="21"/>
      <c r="K378" s="21">
        <f t="shared" si="142"/>
        <v>2</v>
      </c>
      <c r="L378" s="22"/>
      <c r="M378" s="22"/>
      <c r="N378" s="22">
        <v>32</v>
      </c>
      <c r="O378" s="22"/>
      <c r="P378" s="22"/>
      <c r="Q378" s="22">
        <v>534.5</v>
      </c>
      <c r="R378" s="22"/>
      <c r="S378" s="22" t="e">
        <f>data_new!P237/#REF!</f>
        <v>#REF!</v>
      </c>
      <c r="T378" s="22" t="e">
        <f>data_new!Q237/#REF!</f>
        <v>#REF!</v>
      </c>
      <c r="U378" s="22" t="e">
        <f>data_new!R237/#REF!</f>
        <v>#REF!</v>
      </c>
    </row>
    <row r="379" spans="1:21" x14ac:dyDescent="0.3">
      <c r="A379" s="2" t="s">
        <v>60</v>
      </c>
      <c r="B379" s="2">
        <v>5</v>
      </c>
      <c r="C379" s="2">
        <v>5</v>
      </c>
      <c r="D379" s="2">
        <v>4</v>
      </c>
      <c r="E379" s="2">
        <v>2</v>
      </c>
      <c r="F379" s="2">
        <v>2</v>
      </c>
      <c r="G379" s="2">
        <v>2</v>
      </c>
      <c r="H379" s="2">
        <v>2</v>
      </c>
      <c r="I379" s="21">
        <f t="shared" si="142"/>
        <v>2.5</v>
      </c>
      <c r="J379" s="21">
        <f t="shared" si="142"/>
        <v>2.5</v>
      </c>
      <c r="K379" s="21">
        <f t="shared" si="142"/>
        <v>2</v>
      </c>
      <c r="L379" s="22">
        <v>348.2</v>
      </c>
      <c r="M379" s="22">
        <v>330</v>
      </c>
      <c r="N379" s="22">
        <v>412.25</v>
      </c>
      <c r="O379" s="22">
        <v>6808.6</v>
      </c>
      <c r="P379" s="22">
        <v>6486.8</v>
      </c>
      <c r="Q379" s="22">
        <v>8078.5</v>
      </c>
      <c r="R379" s="22"/>
      <c r="S379" s="22" t="e">
        <f>data_new!P238/#REF!</f>
        <v>#REF!</v>
      </c>
      <c r="T379" s="22" t="e">
        <f>data_new!Q238/#REF!</f>
        <v>#REF!</v>
      </c>
      <c r="U379" s="22" t="e">
        <f>data_new!R238/#REF!</f>
        <v>#REF!</v>
      </c>
    </row>
    <row r="380" spans="1:21" x14ac:dyDescent="0.3">
      <c r="A380" s="2" t="s">
        <v>61</v>
      </c>
      <c r="B380" s="2">
        <v>3</v>
      </c>
      <c r="C380" s="2">
        <v>3</v>
      </c>
      <c r="D380" s="2">
        <v>3</v>
      </c>
      <c r="E380" s="2">
        <v>1</v>
      </c>
      <c r="F380" s="2">
        <v>1</v>
      </c>
      <c r="G380" s="2">
        <v>1</v>
      </c>
      <c r="H380" s="2">
        <v>1</v>
      </c>
      <c r="I380" s="21">
        <f t="shared" si="142"/>
        <v>3</v>
      </c>
      <c r="J380" s="21">
        <f t="shared" si="142"/>
        <v>3</v>
      </c>
      <c r="K380" s="21">
        <f t="shared" si="142"/>
        <v>3</v>
      </c>
      <c r="L380" s="22">
        <v>374</v>
      </c>
      <c r="M380" s="22">
        <v>334</v>
      </c>
      <c r="N380" s="22">
        <v>313.66666666666669</v>
      </c>
      <c r="O380" s="22">
        <v>7266.666666666667</v>
      </c>
      <c r="P380" s="22">
        <v>6669.333333333333</v>
      </c>
      <c r="Q380" s="22">
        <v>6405.333333333333</v>
      </c>
      <c r="R380" s="22"/>
      <c r="S380" s="22" t="e">
        <f>data_new!P239/#REF!</f>
        <v>#REF!</v>
      </c>
      <c r="T380" s="22" t="e">
        <f>data_new!Q239/#REF!</f>
        <v>#REF!</v>
      </c>
      <c r="U380" s="22" t="e">
        <f>data_new!R239/#REF!</f>
        <v>#REF!</v>
      </c>
    </row>
    <row r="381" spans="1:21" x14ac:dyDescent="0.3">
      <c r="A381" s="2" t="s">
        <v>63</v>
      </c>
      <c r="B381" s="2">
        <v>12</v>
      </c>
      <c r="C381" s="2">
        <v>8</v>
      </c>
      <c r="D381" s="2">
        <v>9</v>
      </c>
      <c r="E381" s="2">
        <v>4</v>
      </c>
      <c r="F381" s="2">
        <v>4</v>
      </c>
      <c r="G381" s="2">
        <v>4</v>
      </c>
      <c r="H381" s="2">
        <v>4</v>
      </c>
      <c r="I381" s="21">
        <f t="shared" si="142"/>
        <v>3</v>
      </c>
      <c r="J381" s="21">
        <f t="shared" si="142"/>
        <v>2</v>
      </c>
      <c r="K381" s="21">
        <f t="shared" si="142"/>
        <v>2.25</v>
      </c>
      <c r="L381" s="22">
        <v>302.33333333333331</v>
      </c>
      <c r="M381" s="22">
        <v>414.125</v>
      </c>
      <c r="N381" s="22">
        <v>365.66666666666669</v>
      </c>
      <c r="O381" s="22">
        <v>5794</v>
      </c>
      <c r="P381" s="22">
        <v>7350.25</v>
      </c>
      <c r="Q381" s="22">
        <v>6561</v>
      </c>
      <c r="R381" s="22"/>
      <c r="S381" s="22" t="e">
        <f>data_new!P240/#REF!</f>
        <v>#REF!</v>
      </c>
      <c r="T381" s="22" t="e">
        <f>data_new!Q240/#REF!</f>
        <v>#REF!</v>
      </c>
      <c r="U381" s="22" t="e">
        <f>data_new!R240/#REF!</f>
        <v>#REF!</v>
      </c>
    </row>
    <row r="382" spans="1:21" x14ac:dyDescent="0.3">
      <c r="A382" s="2" t="s">
        <v>64</v>
      </c>
      <c r="B382" s="2">
        <v>7</v>
      </c>
      <c r="C382" s="2">
        <v>7</v>
      </c>
      <c r="D382" s="2">
        <v>6</v>
      </c>
      <c r="E382" s="2">
        <v>3</v>
      </c>
      <c r="F382" s="2">
        <v>3</v>
      </c>
      <c r="G382" s="2">
        <v>3</v>
      </c>
      <c r="H382" s="2">
        <v>4</v>
      </c>
      <c r="I382" s="21">
        <f t="shared" si="142"/>
        <v>2.3333333333333335</v>
      </c>
      <c r="J382" s="21">
        <f t="shared" si="142"/>
        <v>2.3333333333333335</v>
      </c>
      <c r="K382" s="21">
        <f t="shared" si="142"/>
        <v>1.5</v>
      </c>
      <c r="L382" s="22">
        <v>114.85714285714286</v>
      </c>
      <c r="M382" s="22">
        <v>138.85714285714286</v>
      </c>
      <c r="N382" s="22">
        <v>179.83333333333334</v>
      </c>
      <c r="O382" s="22">
        <v>2352.4285714285716</v>
      </c>
      <c r="P382" s="22">
        <v>2970.7142857142858</v>
      </c>
      <c r="Q382" s="22">
        <v>3320.1666666666665</v>
      </c>
      <c r="R382" s="22"/>
      <c r="S382" s="22" t="e">
        <f>data_new!P241/#REF!</f>
        <v>#REF!</v>
      </c>
      <c r="T382" s="22" t="e">
        <f>data_new!Q241/#REF!</f>
        <v>#REF!</v>
      </c>
      <c r="U382" s="22" t="e">
        <f>data_new!R241/#REF!</f>
        <v>#REF!</v>
      </c>
    </row>
    <row r="383" spans="1:21" x14ac:dyDescent="0.3">
      <c r="A383" s="2" t="s">
        <v>65</v>
      </c>
      <c r="B383" s="2">
        <v>16</v>
      </c>
      <c r="C383" s="2">
        <v>17</v>
      </c>
      <c r="D383" s="2">
        <v>18</v>
      </c>
      <c r="E383" s="2">
        <v>6</v>
      </c>
      <c r="F383" s="2">
        <v>6</v>
      </c>
      <c r="G383" s="2">
        <v>6</v>
      </c>
      <c r="H383" s="2">
        <v>6</v>
      </c>
      <c r="I383" s="21">
        <f t="shared" si="142"/>
        <v>2.6666666666666665</v>
      </c>
      <c r="J383" s="21">
        <f t="shared" si="142"/>
        <v>2.8333333333333335</v>
      </c>
      <c r="K383" s="21">
        <f t="shared" si="142"/>
        <v>3</v>
      </c>
      <c r="L383" s="22">
        <v>377.4375</v>
      </c>
      <c r="M383" s="22">
        <v>368.52941176470586</v>
      </c>
      <c r="N383" s="22">
        <v>316.72222222222223</v>
      </c>
      <c r="O383" s="22">
        <v>6777.625</v>
      </c>
      <c r="P383" s="22">
        <v>6249.3529411764703</v>
      </c>
      <c r="Q383" s="22">
        <v>5395.5555555555557</v>
      </c>
      <c r="R383" s="22"/>
      <c r="S383" s="22" t="e">
        <f>data_new!P242/#REF!</f>
        <v>#REF!</v>
      </c>
      <c r="T383" s="22" t="e">
        <f>data_new!Q242/#REF!</f>
        <v>#REF!</v>
      </c>
      <c r="U383" s="22" t="e">
        <f>data_new!R242/#REF!</f>
        <v>#REF!</v>
      </c>
    </row>
    <row r="384" spans="1:21" x14ac:dyDescent="0.3">
      <c r="A384" s="2" t="s">
        <v>66</v>
      </c>
      <c r="B384" s="2">
        <v>21</v>
      </c>
      <c r="C384" s="2">
        <v>22</v>
      </c>
      <c r="D384" s="2">
        <v>23</v>
      </c>
      <c r="E384" s="2">
        <v>7</v>
      </c>
      <c r="F384" s="2">
        <v>7</v>
      </c>
      <c r="G384" s="2">
        <v>7</v>
      </c>
      <c r="H384" s="2">
        <v>8</v>
      </c>
      <c r="I384" s="21">
        <f t="shared" si="142"/>
        <v>3</v>
      </c>
      <c r="J384" s="21">
        <f t="shared" si="142"/>
        <v>3.1428571428571428</v>
      </c>
      <c r="K384" s="21">
        <f t="shared" si="142"/>
        <v>2.875</v>
      </c>
      <c r="L384" s="22">
        <v>338.38095238095241</v>
      </c>
      <c r="M384" s="22">
        <v>305.54545454545456</v>
      </c>
      <c r="N384" s="22">
        <v>293.47826086956519</v>
      </c>
      <c r="O384" s="22">
        <v>6285.7619047619046</v>
      </c>
      <c r="P384" s="22">
        <v>5587.181818181818</v>
      </c>
      <c r="Q384" s="22">
        <v>5162.478260869565</v>
      </c>
      <c r="R384" s="22"/>
      <c r="S384" s="22" t="e">
        <f>data_new!P243/#REF!</f>
        <v>#REF!</v>
      </c>
      <c r="T384" s="22" t="e">
        <f>data_new!Q243/#REF!</f>
        <v>#REF!</v>
      </c>
      <c r="U384" s="22" t="e">
        <f>data_new!R243/#REF!</f>
        <v>#REF!</v>
      </c>
    </row>
    <row r="385" spans="1:21" x14ac:dyDescent="0.3">
      <c r="A385" s="2" t="s">
        <v>67</v>
      </c>
      <c r="B385" s="2">
        <v>2</v>
      </c>
      <c r="C385" s="2">
        <v>2</v>
      </c>
      <c r="D385" s="2">
        <v>2</v>
      </c>
      <c r="E385" s="2">
        <v>1</v>
      </c>
      <c r="F385" s="2">
        <v>1</v>
      </c>
      <c r="G385" s="2">
        <v>1</v>
      </c>
      <c r="H385" s="2">
        <v>1</v>
      </c>
      <c r="I385" s="21">
        <f t="shared" si="142"/>
        <v>2</v>
      </c>
      <c r="J385" s="21">
        <f t="shared" si="142"/>
        <v>2</v>
      </c>
      <c r="K385" s="21">
        <f t="shared" si="142"/>
        <v>2</v>
      </c>
      <c r="L385" s="22">
        <v>688</v>
      </c>
      <c r="M385" s="22">
        <v>702.5</v>
      </c>
      <c r="N385" s="22">
        <v>762</v>
      </c>
      <c r="O385" s="22">
        <v>10980</v>
      </c>
      <c r="P385" s="22">
        <v>10882.5</v>
      </c>
      <c r="Q385" s="22">
        <v>11841.5</v>
      </c>
      <c r="R385" s="22"/>
      <c r="S385" s="22" t="e">
        <f>data_new!P244/#REF!</f>
        <v>#REF!</v>
      </c>
      <c r="T385" s="22" t="e">
        <f>data_new!Q244/#REF!</f>
        <v>#REF!</v>
      </c>
      <c r="U385" s="22" t="e">
        <f>data_new!R244/#REF!</f>
        <v>#REF!</v>
      </c>
    </row>
    <row r="386" spans="1:21" x14ac:dyDescent="0.3">
      <c r="A386" s="2" t="s">
        <v>68</v>
      </c>
      <c r="B386" s="2">
        <v>3</v>
      </c>
      <c r="C386" s="2">
        <v>3</v>
      </c>
      <c r="D386" s="2">
        <v>3</v>
      </c>
      <c r="E386" s="2">
        <v>1</v>
      </c>
      <c r="F386" s="2">
        <v>1</v>
      </c>
      <c r="G386" s="2">
        <v>1</v>
      </c>
      <c r="H386" s="2">
        <v>1</v>
      </c>
      <c r="I386" s="21">
        <f t="shared" si="142"/>
        <v>3</v>
      </c>
      <c r="J386" s="21">
        <f t="shared" si="142"/>
        <v>3</v>
      </c>
      <c r="K386" s="21">
        <f t="shared" si="142"/>
        <v>3</v>
      </c>
      <c r="L386" s="22">
        <v>179</v>
      </c>
      <c r="M386" s="22">
        <v>184.33333333333334</v>
      </c>
      <c r="N386" s="22">
        <v>164</v>
      </c>
      <c r="O386" s="22">
        <v>2811</v>
      </c>
      <c r="P386" s="22">
        <v>2860.3333333333335</v>
      </c>
      <c r="Q386" s="22">
        <v>2417.3333333333335</v>
      </c>
      <c r="R386" s="22"/>
      <c r="S386" s="22" t="e">
        <f>data_new!P245/#REF!</f>
        <v>#REF!</v>
      </c>
      <c r="T386" s="22" t="e">
        <f>data_new!Q245/#REF!</f>
        <v>#REF!</v>
      </c>
      <c r="U386" s="22" t="e">
        <f>data_new!R245/#REF!</f>
        <v>#REF!</v>
      </c>
    </row>
    <row r="387" spans="1:21" x14ac:dyDescent="0.3">
      <c r="A387" s="2" t="s">
        <v>69</v>
      </c>
      <c r="B387" s="2">
        <v>5</v>
      </c>
      <c r="C387" s="2">
        <v>6</v>
      </c>
      <c r="D387" s="2">
        <v>6</v>
      </c>
      <c r="E387" s="2">
        <v>2</v>
      </c>
      <c r="F387" s="2">
        <v>2</v>
      </c>
      <c r="G387" s="2">
        <v>2</v>
      </c>
      <c r="H387" s="2">
        <v>2</v>
      </c>
      <c r="I387" s="21">
        <f t="shared" si="142"/>
        <v>2.5</v>
      </c>
      <c r="J387" s="21">
        <f t="shared" si="142"/>
        <v>3</v>
      </c>
      <c r="K387" s="21">
        <f t="shared" si="142"/>
        <v>3</v>
      </c>
      <c r="L387" s="22">
        <v>687.6</v>
      </c>
      <c r="M387" s="22">
        <v>536.33333333333337</v>
      </c>
      <c r="N387" s="22">
        <v>531.5</v>
      </c>
      <c r="O387" s="22">
        <v>13557.2</v>
      </c>
      <c r="P387" s="22">
        <v>10638.666666666666</v>
      </c>
      <c r="Q387" s="22">
        <v>9637.5</v>
      </c>
      <c r="R387" s="22"/>
      <c r="S387" s="22" t="e">
        <f>data_new!P246/#REF!</f>
        <v>#REF!</v>
      </c>
      <c r="T387" s="22" t="e">
        <f>data_new!Q246/#REF!</f>
        <v>#REF!</v>
      </c>
      <c r="U387" s="22" t="e">
        <f>data_new!R246/#REF!</f>
        <v>#REF!</v>
      </c>
    </row>
    <row r="388" spans="1:21" x14ac:dyDescent="0.3">
      <c r="A388" s="2" t="s">
        <v>70</v>
      </c>
      <c r="B388" s="2">
        <v>8</v>
      </c>
      <c r="C388" s="2">
        <v>8</v>
      </c>
      <c r="D388" s="2">
        <v>8</v>
      </c>
      <c r="E388" s="2">
        <v>3</v>
      </c>
      <c r="F388" s="2">
        <v>3</v>
      </c>
      <c r="G388" s="2">
        <v>3</v>
      </c>
      <c r="H388" s="2">
        <v>3</v>
      </c>
      <c r="I388" s="21">
        <f t="shared" si="142"/>
        <v>2.6666666666666665</v>
      </c>
      <c r="J388" s="21">
        <f t="shared" si="142"/>
        <v>2.6666666666666665</v>
      </c>
      <c r="K388" s="21">
        <f t="shared" si="142"/>
        <v>2.6666666666666665</v>
      </c>
      <c r="L388" s="22">
        <v>248.375</v>
      </c>
      <c r="M388" s="22">
        <v>241.625</v>
      </c>
      <c r="N388" s="22">
        <v>221.875</v>
      </c>
      <c r="O388" s="22">
        <v>4437.875</v>
      </c>
      <c r="P388" s="22">
        <v>4260.625</v>
      </c>
      <c r="Q388" s="22">
        <v>4274.375</v>
      </c>
      <c r="R388" s="22"/>
      <c r="S388" s="22" t="e">
        <f>data_new!P247/#REF!</f>
        <v>#REF!</v>
      </c>
      <c r="T388" s="22" t="e">
        <f>data_new!Q247/#REF!</f>
        <v>#REF!</v>
      </c>
      <c r="U388" s="22" t="e">
        <f>data_new!R247/#REF!</f>
        <v>#REF!</v>
      </c>
    </row>
    <row r="389" spans="1:21" x14ac:dyDescent="0.3">
      <c r="A389" s="2" t="s">
        <v>71</v>
      </c>
      <c r="B389" s="2">
        <v>4</v>
      </c>
      <c r="C389" s="2">
        <v>3</v>
      </c>
      <c r="D389" s="2">
        <v>4</v>
      </c>
      <c r="E389" s="2">
        <v>2</v>
      </c>
      <c r="F389" s="2">
        <v>2</v>
      </c>
      <c r="G389" s="2">
        <v>2</v>
      </c>
      <c r="H389" s="2">
        <v>2</v>
      </c>
      <c r="I389" s="21">
        <f t="shared" si="142"/>
        <v>2</v>
      </c>
      <c r="J389" s="21">
        <f t="shared" si="142"/>
        <v>1.5</v>
      </c>
      <c r="K389" s="21">
        <f t="shared" si="142"/>
        <v>2</v>
      </c>
      <c r="L389" s="22">
        <v>164.75</v>
      </c>
      <c r="M389" s="22">
        <v>225</v>
      </c>
      <c r="N389" s="22">
        <v>183.75</v>
      </c>
      <c r="O389" s="22">
        <v>3587.75</v>
      </c>
      <c r="P389" s="22">
        <v>5128</v>
      </c>
      <c r="Q389" s="22">
        <v>3885</v>
      </c>
      <c r="R389" s="22"/>
      <c r="S389" s="22" t="e">
        <f>data_new!P248/#REF!</f>
        <v>#REF!</v>
      </c>
      <c r="T389" s="22" t="e">
        <f>data_new!Q248/#REF!</f>
        <v>#REF!</v>
      </c>
      <c r="U389" s="22" t="e">
        <f>data_new!R248/#REF!</f>
        <v>#REF!</v>
      </c>
    </row>
    <row r="391" spans="1:21" x14ac:dyDescent="0.3">
      <c r="A391" s="2" t="s">
        <v>106</v>
      </c>
    </row>
    <row r="397" spans="1:21" x14ac:dyDescent="0.3">
      <c r="D397" s="24"/>
      <c r="E397" s="6"/>
      <c r="F397" s="6"/>
      <c r="G397" s="6"/>
    </row>
    <row r="398" spans="1:21" x14ac:dyDescent="0.3">
      <c r="D398" s="24"/>
      <c r="E398" s="6"/>
      <c r="F398" s="6"/>
      <c r="G398" s="6"/>
    </row>
    <row r="399" spans="1:21" x14ac:dyDescent="0.3">
      <c r="D399" s="24"/>
      <c r="E399" s="6"/>
      <c r="F399" s="6"/>
      <c r="G399" s="6"/>
    </row>
    <row r="400" spans="1:21" x14ac:dyDescent="0.3">
      <c r="D400" s="24"/>
      <c r="E400" s="6"/>
      <c r="F400" s="6"/>
      <c r="G400" s="6"/>
    </row>
    <row r="401" spans="4:7" x14ac:dyDescent="0.3">
      <c r="D401" s="24"/>
      <c r="E401" s="6"/>
      <c r="F401" s="6"/>
      <c r="G401" s="6"/>
    </row>
    <row r="402" spans="4:7" x14ac:dyDescent="0.3">
      <c r="D402" s="24"/>
      <c r="E402" s="6"/>
      <c r="F402" s="6"/>
      <c r="G402" s="6"/>
    </row>
    <row r="403" spans="4:7" x14ac:dyDescent="0.3">
      <c r="D403" s="24"/>
      <c r="E403" s="6"/>
      <c r="F403" s="6"/>
      <c r="G403" s="6"/>
    </row>
    <row r="404" spans="4:7" x14ac:dyDescent="0.3">
      <c r="D404" s="24"/>
      <c r="E404" s="6"/>
      <c r="F404" s="6"/>
      <c r="G404" s="6"/>
    </row>
    <row r="405" spans="4:7" x14ac:dyDescent="0.3">
      <c r="D405" s="24"/>
      <c r="E405" s="6"/>
      <c r="F405" s="6"/>
      <c r="G405" s="6"/>
    </row>
    <row r="406" spans="4:7" x14ac:dyDescent="0.3">
      <c r="D406" s="24"/>
      <c r="E406" s="6"/>
      <c r="F406" s="6"/>
      <c r="G406" s="6"/>
    </row>
    <row r="407" spans="4:7" x14ac:dyDescent="0.3">
      <c r="D407" s="24"/>
      <c r="E407" s="6"/>
      <c r="F407" s="6"/>
      <c r="G407" s="6"/>
    </row>
    <row r="408" spans="4:7" x14ac:dyDescent="0.3">
      <c r="D408" s="24"/>
      <c r="E408" s="6"/>
      <c r="F408" s="6"/>
      <c r="G408" s="6"/>
    </row>
    <row r="409" spans="4:7" x14ac:dyDescent="0.3">
      <c r="D409" s="24"/>
      <c r="E409" s="6"/>
      <c r="F409" s="6"/>
      <c r="G409" s="6"/>
    </row>
    <row r="410" spans="4:7" x14ac:dyDescent="0.3">
      <c r="D410" s="24"/>
      <c r="E410" s="6"/>
      <c r="F410" s="6"/>
      <c r="G410" s="6"/>
    </row>
    <row r="411" spans="4:7" x14ac:dyDescent="0.3">
      <c r="D411" s="24"/>
      <c r="E411" s="6"/>
      <c r="F411" s="6"/>
      <c r="G411" s="6"/>
    </row>
    <row r="412" spans="4:7" x14ac:dyDescent="0.3">
      <c r="D412" s="24"/>
      <c r="E412" s="6"/>
      <c r="F412" s="6"/>
      <c r="G412" s="6"/>
    </row>
    <row r="413" spans="4:7" x14ac:dyDescent="0.3">
      <c r="D413" s="24"/>
      <c r="E413" s="6"/>
      <c r="F413" s="6"/>
      <c r="G413" s="6"/>
    </row>
    <row r="414" spans="4:7" x14ac:dyDescent="0.3">
      <c r="D414" s="24"/>
      <c r="E414" s="6"/>
      <c r="F414" s="6"/>
      <c r="G414" s="6"/>
    </row>
    <row r="415" spans="4:7" x14ac:dyDescent="0.3">
      <c r="D415" s="24"/>
      <c r="E415" s="6"/>
      <c r="F415" s="6"/>
      <c r="G415" s="6"/>
    </row>
  </sheetData>
  <phoneticPr fontId="3" type="noConversion"/>
  <pageMargins left="0.25" right="0.25" top="0.75" bottom="0.75" header="0.3" footer="0.3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data_new</vt:lpstr>
      <vt:lpstr>data_new!Print_Area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Yang</dc:creator>
  <cp:lastModifiedBy>User</cp:lastModifiedBy>
  <dcterms:created xsi:type="dcterms:W3CDTF">2023-01-26T12:51:54Z</dcterms:created>
  <dcterms:modified xsi:type="dcterms:W3CDTF">2023-04-10T05:39:30Z</dcterms:modified>
</cp:coreProperties>
</file>